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/>
  </bookViews>
  <sheets>
    <sheet name="príjmy" sheetId="1" r:id="rId1"/>
    <sheet name="vydavky" sheetId="3" r:id="rId2"/>
    <sheet name="Hárok1" sheetId="4" r:id="rId3"/>
  </sheets>
  <calcPr calcId="125725"/>
</workbook>
</file>

<file path=xl/calcChain.xml><?xml version="1.0" encoding="utf-8"?>
<calcChain xmlns="http://schemas.openxmlformats.org/spreadsheetml/2006/main">
  <c r="E144" i="3"/>
  <c r="F144"/>
  <c r="G144"/>
  <c r="H144"/>
  <c r="I144"/>
  <c r="J144"/>
  <c r="D144"/>
  <c r="E204"/>
  <c r="F204"/>
  <c r="G204"/>
  <c r="H204"/>
  <c r="I204"/>
  <c r="J204"/>
  <c r="D204"/>
  <c r="E444"/>
  <c r="F444"/>
  <c r="G444"/>
  <c r="H444"/>
  <c r="I444"/>
  <c r="J444"/>
  <c r="D444"/>
  <c r="I437"/>
  <c r="J83"/>
  <c r="I83"/>
  <c r="H83"/>
  <c r="E514"/>
  <c r="F514"/>
  <c r="G514"/>
  <c r="H514"/>
  <c r="I514"/>
  <c r="J514"/>
  <c r="D514"/>
  <c r="G503"/>
  <c r="C22" i="1"/>
  <c r="D22"/>
  <c r="E22"/>
  <c r="F22"/>
  <c r="G22"/>
  <c r="H22"/>
  <c r="I22"/>
  <c r="G83" i="3"/>
  <c r="E77"/>
  <c r="F77"/>
  <c r="G77"/>
  <c r="H77"/>
  <c r="I77"/>
  <c r="J77"/>
  <c r="D77"/>
  <c r="F83"/>
  <c r="E151"/>
  <c r="F151"/>
  <c r="G151"/>
  <c r="H151"/>
  <c r="I151"/>
  <c r="J151"/>
  <c r="D151"/>
  <c r="D12"/>
  <c r="C6" i="1"/>
  <c r="E102" i="3"/>
  <c r="F102"/>
  <c r="G102"/>
  <c r="H102"/>
  <c r="I102"/>
  <c r="J102"/>
  <c r="D102"/>
  <c r="D83"/>
  <c r="C48" i="1"/>
  <c r="E48"/>
  <c r="F48"/>
  <c r="G48"/>
  <c r="H48"/>
  <c r="I48"/>
  <c r="D48"/>
  <c r="D503" i="3"/>
  <c r="F391"/>
  <c r="G391"/>
  <c r="H391"/>
  <c r="I391"/>
  <c r="J391"/>
  <c r="D391"/>
  <c r="E391"/>
  <c r="F370"/>
  <c r="G370"/>
  <c r="H370"/>
  <c r="I370"/>
  <c r="J370"/>
  <c r="D370"/>
  <c r="E370"/>
  <c r="F364"/>
  <c r="G364"/>
  <c r="H364"/>
  <c r="I364"/>
  <c r="J364"/>
  <c r="D364"/>
  <c r="E364"/>
  <c r="F349"/>
  <c r="G349"/>
  <c r="H349"/>
  <c r="I349"/>
  <c r="J349"/>
  <c r="D349"/>
  <c r="E349"/>
  <c r="F327"/>
  <c r="F315"/>
  <c r="G315"/>
  <c r="H315"/>
  <c r="I315"/>
  <c r="J315"/>
  <c r="D315"/>
  <c r="E315"/>
  <c r="G208"/>
  <c r="H208"/>
  <c r="I208"/>
  <c r="J208"/>
  <c r="F208"/>
  <c r="E208"/>
  <c r="D208"/>
  <c r="E83"/>
  <c r="H6" i="1"/>
  <c r="I6"/>
  <c r="H12"/>
  <c r="I12"/>
  <c r="H17"/>
  <c r="I17"/>
  <c r="H40"/>
  <c r="I40"/>
  <c r="H43"/>
  <c r="I43"/>
  <c r="H53"/>
  <c r="I53"/>
  <c r="I12" i="3"/>
  <c r="J12"/>
  <c r="I24"/>
  <c r="J24"/>
  <c r="I28"/>
  <c r="J28"/>
  <c r="I34"/>
  <c r="J34"/>
  <c r="I46"/>
  <c r="J46"/>
  <c r="I53"/>
  <c r="J53"/>
  <c r="I60"/>
  <c r="J60"/>
  <c r="I89"/>
  <c r="I85" s="1"/>
  <c r="J89"/>
  <c r="J85" s="1"/>
  <c r="I95"/>
  <c r="I92" s="1"/>
  <c r="J95"/>
  <c r="J92" s="1"/>
  <c r="I98"/>
  <c r="J98"/>
  <c r="I110"/>
  <c r="J110"/>
  <c r="I120"/>
  <c r="J120"/>
  <c r="I128"/>
  <c r="J128"/>
  <c r="I134"/>
  <c r="J134"/>
  <c r="I138"/>
  <c r="J138"/>
  <c r="I140"/>
  <c r="J140"/>
  <c r="I161"/>
  <c r="J161"/>
  <c r="I165"/>
  <c r="J165"/>
  <c r="I171"/>
  <c r="J171"/>
  <c r="I175"/>
  <c r="J175"/>
  <c r="I181"/>
  <c r="J181"/>
  <c r="I191"/>
  <c r="J191"/>
  <c r="I195"/>
  <c r="J195"/>
  <c r="I199"/>
  <c r="J199"/>
  <c r="I216"/>
  <c r="I210" s="1"/>
  <c r="J216"/>
  <c r="J210" s="1"/>
  <c r="I221"/>
  <c r="J221"/>
  <c r="I231"/>
  <c r="J231"/>
  <c r="I237"/>
  <c r="J237"/>
  <c r="I241"/>
  <c r="J241"/>
  <c r="I246"/>
  <c r="J246"/>
  <c r="I249"/>
  <c r="J249"/>
  <c r="I254"/>
  <c r="J254"/>
  <c r="I258"/>
  <c r="J258"/>
  <c r="I264"/>
  <c r="I260" s="1"/>
  <c r="J264"/>
  <c r="J260" s="1"/>
  <c r="I270"/>
  <c r="J270"/>
  <c r="I274"/>
  <c r="J274"/>
  <c r="I279"/>
  <c r="J279"/>
  <c r="I284"/>
  <c r="J284"/>
  <c r="I290"/>
  <c r="J290"/>
  <c r="I294"/>
  <c r="J294"/>
  <c r="I299"/>
  <c r="J299"/>
  <c r="I303"/>
  <c r="J303"/>
  <c r="I308"/>
  <c r="J308"/>
  <c r="I327"/>
  <c r="J327"/>
  <c r="I333"/>
  <c r="J333"/>
  <c r="I338"/>
  <c r="J338"/>
  <c r="I343"/>
  <c r="J343"/>
  <c r="I359"/>
  <c r="I345" s="1"/>
  <c r="J359"/>
  <c r="J345" s="1"/>
  <c r="I381"/>
  <c r="J381"/>
  <c r="I385"/>
  <c r="J385"/>
  <c r="I401"/>
  <c r="J401"/>
  <c r="I406"/>
  <c r="J406"/>
  <c r="I411"/>
  <c r="J411"/>
  <c r="I417"/>
  <c r="J417"/>
  <c r="I427"/>
  <c r="J427"/>
  <c r="I432"/>
  <c r="I429" s="1"/>
  <c r="J432"/>
  <c r="J429" s="1"/>
  <c r="I434"/>
  <c r="J437"/>
  <c r="J434" s="1"/>
  <c r="I439"/>
  <c r="J439"/>
  <c r="I449"/>
  <c r="I446" s="1"/>
  <c r="J449"/>
  <c r="J446" s="1"/>
  <c r="I451"/>
  <c r="J451"/>
  <c r="I454"/>
  <c r="J454"/>
  <c r="I456"/>
  <c r="J456"/>
  <c r="I459"/>
  <c r="J459"/>
  <c r="I464"/>
  <c r="J464"/>
  <c r="I468"/>
  <c r="J468"/>
  <c r="I473"/>
  <c r="J473"/>
  <c r="I484"/>
  <c r="J484"/>
  <c r="I488"/>
  <c r="J488"/>
  <c r="I493"/>
  <c r="I490" s="1"/>
  <c r="J493"/>
  <c r="J490" s="1"/>
  <c r="I503"/>
  <c r="I498" s="1"/>
  <c r="J503"/>
  <c r="J498" s="1"/>
  <c r="I506"/>
  <c r="J506"/>
  <c r="I516"/>
  <c r="J516"/>
  <c r="I518"/>
  <c r="J518"/>
  <c r="I527"/>
  <c r="I523" s="1"/>
  <c r="I528" s="1"/>
  <c r="I534" s="1"/>
  <c r="J527"/>
  <c r="J523" s="1"/>
  <c r="J528" s="1"/>
  <c r="J534" s="1"/>
  <c r="F6" i="1"/>
  <c r="G6"/>
  <c r="F12"/>
  <c r="G12"/>
  <c r="F17"/>
  <c r="G17"/>
  <c r="F40"/>
  <c r="G40"/>
  <c r="F43"/>
  <c r="G43"/>
  <c r="F53"/>
  <c r="G53"/>
  <c r="G95" i="3"/>
  <c r="G92" s="1"/>
  <c r="H95"/>
  <c r="H92" s="1"/>
  <c r="G98"/>
  <c r="H98"/>
  <c r="G110"/>
  <c r="H110"/>
  <c r="G120"/>
  <c r="H120"/>
  <c r="G128"/>
  <c r="H128"/>
  <c r="G134"/>
  <c r="H134"/>
  <c r="G138"/>
  <c r="H138"/>
  <c r="G140"/>
  <c r="H140"/>
  <c r="G161"/>
  <c r="H161"/>
  <c r="G165"/>
  <c r="H165"/>
  <c r="G171"/>
  <c r="H171"/>
  <c r="G175"/>
  <c r="H175"/>
  <c r="G181"/>
  <c r="H181"/>
  <c r="G191"/>
  <c r="H191"/>
  <c r="G195"/>
  <c r="H195"/>
  <c r="G199"/>
  <c r="H199"/>
  <c r="G216"/>
  <c r="G210" s="1"/>
  <c r="H216"/>
  <c r="H210" s="1"/>
  <c r="G221"/>
  <c r="H221"/>
  <c r="G231"/>
  <c r="H231"/>
  <c r="G237"/>
  <c r="H237"/>
  <c r="G241"/>
  <c r="H241"/>
  <c r="G246"/>
  <c r="H246"/>
  <c r="G249"/>
  <c r="H249"/>
  <c r="G254"/>
  <c r="H254"/>
  <c r="G258"/>
  <c r="H258"/>
  <c r="G264"/>
  <c r="G260" s="1"/>
  <c r="H264"/>
  <c r="H260" s="1"/>
  <c r="G270"/>
  <c r="H270"/>
  <c r="G274"/>
  <c r="H274"/>
  <c r="G279"/>
  <c r="H279"/>
  <c r="G284"/>
  <c r="H284"/>
  <c r="G290"/>
  <c r="H290"/>
  <c r="G294"/>
  <c r="H294"/>
  <c r="G299"/>
  <c r="H299"/>
  <c r="G303"/>
  <c r="H303"/>
  <c r="G308"/>
  <c r="H308"/>
  <c r="G327"/>
  <c r="H327"/>
  <c r="G333"/>
  <c r="H333"/>
  <c r="G338"/>
  <c r="H338"/>
  <c r="G343"/>
  <c r="H343"/>
  <c r="G359"/>
  <c r="G345" s="1"/>
  <c r="H359"/>
  <c r="H345" s="1"/>
  <c r="G381"/>
  <c r="H381"/>
  <c r="G385"/>
  <c r="H385"/>
  <c r="G401"/>
  <c r="H401"/>
  <c r="G406"/>
  <c r="H406"/>
  <c r="G411"/>
  <c r="H411"/>
  <c r="G417"/>
  <c r="H417"/>
  <c r="G427"/>
  <c r="H427"/>
  <c r="G432"/>
  <c r="G429" s="1"/>
  <c r="H432"/>
  <c r="H429" s="1"/>
  <c r="G437"/>
  <c r="G434" s="1"/>
  <c r="H437"/>
  <c r="H434" s="1"/>
  <c r="G439"/>
  <c r="H439"/>
  <c r="G449"/>
  <c r="G446" s="1"/>
  <c r="H449"/>
  <c r="H446" s="1"/>
  <c r="G451"/>
  <c r="H451"/>
  <c r="G454"/>
  <c r="H454"/>
  <c r="G456"/>
  <c r="H456"/>
  <c r="G459"/>
  <c r="H459"/>
  <c r="G464"/>
  <c r="H464"/>
  <c r="G468"/>
  <c r="H468"/>
  <c r="G473"/>
  <c r="H473"/>
  <c r="G484"/>
  <c r="H484"/>
  <c r="G488"/>
  <c r="H488"/>
  <c r="G493"/>
  <c r="G490" s="1"/>
  <c r="H493"/>
  <c r="H490" s="1"/>
  <c r="G498"/>
  <c r="H503"/>
  <c r="H498" s="1"/>
  <c r="G506"/>
  <c r="H506"/>
  <c r="G516"/>
  <c r="H516"/>
  <c r="G518"/>
  <c r="H518"/>
  <c r="G527"/>
  <c r="G523" s="1"/>
  <c r="G528" s="1"/>
  <c r="G534" s="1"/>
  <c r="H527"/>
  <c r="H523" s="1"/>
  <c r="H528" s="1"/>
  <c r="H534" s="1"/>
  <c r="G89"/>
  <c r="G85" s="1"/>
  <c r="H89"/>
  <c r="H85" s="1"/>
  <c r="G60"/>
  <c r="H60"/>
  <c r="G53"/>
  <c r="H53"/>
  <c r="G46"/>
  <c r="H46"/>
  <c r="G34"/>
  <c r="H34"/>
  <c r="G28"/>
  <c r="H28"/>
  <c r="G24"/>
  <c r="H24"/>
  <c r="G12"/>
  <c r="G6" s="1"/>
  <c r="H12"/>
  <c r="H6" s="1"/>
  <c r="E527"/>
  <c r="E523" s="1"/>
  <c r="E528" s="1"/>
  <c r="E534" s="1"/>
  <c r="F527"/>
  <c r="F523" s="1"/>
  <c r="F528" s="1"/>
  <c r="F534" s="1"/>
  <c r="E516"/>
  <c r="F516"/>
  <c r="E518"/>
  <c r="F518"/>
  <c r="E506"/>
  <c r="F506"/>
  <c r="E503"/>
  <c r="E498" s="1"/>
  <c r="E520" s="1"/>
  <c r="E533" s="1"/>
  <c r="F503"/>
  <c r="F498" s="1"/>
  <c r="F520" s="1"/>
  <c r="F533" s="1"/>
  <c r="E493"/>
  <c r="F493"/>
  <c r="E490"/>
  <c r="F490"/>
  <c r="E488"/>
  <c r="F488"/>
  <c r="E484"/>
  <c r="F484"/>
  <c r="E473"/>
  <c r="F473"/>
  <c r="E470"/>
  <c r="F470"/>
  <c r="E468"/>
  <c r="F468"/>
  <c r="E464"/>
  <c r="F464"/>
  <c r="E461"/>
  <c r="F461"/>
  <c r="E459"/>
  <c r="F459"/>
  <c r="E456"/>
  <c r="F456"/>
  <c r="E454"/>
  <c r="F454"/>
  <c r="E451"/>
  <c r="F451"/>
  <c r="E449"/>
  <c r="F449"/>
  <c r="E446"/>
  <c r="F446"/>
  <c r="E439"/>
  <c r="F439"/>
  <c r="E437"/>
  <c r="F437"/>
  <c r="E434"/>
  <c r="F434"/>
  <c r="E432"/>
  <c r="F432"/>
  <c r="E429"/>
  <c r="F429"/>
  <c r="E427"/>
  <c r="F427"/>
  <c r="E417"/>
  <c r="F417"/>
  <c r="E411"/>
  <c r="F411"/>
  <c r="E406"/>
  <c r="F406"/>
  <c r="E401"/>
  <c r="F401"/>
  <c r="E387"/>
  <c r="F387"/>
  <c r="E385"/>
  <c r="F385"/>
  <c r="E381"/>
  <c r="F381"/>
  <c r="E366"/>
  <c r="F366"/>
  <c r="E359"/>
  <c r="F359"/>
  <c r="E345"/>
  <c r="F345"/>
  <c r="E343"/>
  <c r="F343"/>
  <c r="E338"/>
  <c r="F338"/>
  <c r="E333"/>
  <c r="F333"/>
  <c r="E327"/>
  <c r="E308"/>
  <c r="F308"/>
  <c r="E303"/>
  <c r="F303"/>
  <c r="E299"/>
  <c r="F299"/>
  <c r="E294"/>
  <c r="F294"/>
  <c r="E290"/>
  <c r="F290"/>
  <c r="E284"/>
  <c r="F284"/>
  <c r="E281"/>
  <c r="F281"/>
  <c r="E279"/>
  <c r="F279"/>
  <c r="E274"/>
  <c r="F274"/>
  <c r="E270"/>
  <c r="F270"/>
  <c r="E266"/>
  <c r="F266"/>
  <c r="E264"/>
  <c r="F264"/>
  <c r="E260"/>
  <c r="F260"/>
  <c r="E258"/>
  <c r="F258"/>
  <c r="E254"/>
  <c r="F254"/>
  <c r="E249"/>
  <c r="F249"/>
  <c r="E246"/>
  <c r="F246"/>
  <c r="E243"/>
  <c r="F243"/>
  <c r="E241"/>
  <c r="F241"/>
  <c r="E237"/>
  <c r="F237"/>
  <c r="E231"/>
  <c r="F231"/>
  <c r="E221"/>
  <c r="F221"/>
  <c r="E218"/>
  <c r="F218"/>
  <c r="E216"/>
  <c r="F216"/>
  <c r="E210"/>
  <c r="F210"/>
  <c r="E199"/>
  <c r="F199"/>
  <c r="E195"/>
  <c r="F195"/>
  <c r="E191"/>
  <c r="F191"/>
  <c r="E181"/>
  <c r="F181"/>
  <c r="E177"/>
  <c r="F177"/>
  <c r="E175"/>
  <c r="F175"/>
  <c r="E171"/>
  <c r="F171"/>
  <c r="E165"/>
  <c r="F165"/>
  <c r="E161"/>
  <c r="F161"/>
  <c r="F146" s="1"/>
  <c r="E146"/>
  <c r="E140"/>
  <c r="F140"/>
  <c r="E138"/>
  <c r="F138"/>
  <c r="E134"/>
  <c r="F134"/>
  <c r="E131"/>
  <c r="F131"/>
  <c r="E128"/>
  <c r="F128"/>
  <c r="E120"/>
  <c r="F120"/>
  <c r="E110"/>
  <c r="F110"/>
  <c r="E104"/>
  <c r="F104"/>
  <c r="E98"/>
  <c r="F98"/>
  <c r="E95"/>
  <c r="F95"/>
  <c r="E92"/>
  <c r="F92"/>
  <c r="E89"/>
  <c r="F89"/>
  <c r="E85"/>
  <c r="F85"/>
  <c r="E60"/>
  <c r="F60"/>
  <c r="E53"/>
  <c r="F53"/>
  <c r="E46"/>
  <c r="F46"/>
  <c r="E34"/>
  <c r="F34"/>
  <c r="E28"/>
  <c r="F28"/>
  <c r="E24"/>
  <c r="F24"/>
  <c r="E12"/>
  <c r="F12"/>
  <c r="D53" i="1"/>
  <c r="E53"/>
  <c r="D43"/>
  <c r="E43"/>
  <c r="D40"/>
  <c r="E40"/>
  <c r="D17"/>
  <c r="E17"/>
  <c r="D12"/>
  <c r="E12"/>
  <c r="E6"/>
  <c r="D6"/>
  <c r="D128" i="3"/>
  <c r="D120"/>
  <c r="D110"/>
  <c r="F25" i="4"/>
  <c r="C53" i="1"/>
  <c r="C12"/>
  <c r="D506" i="3"/>
  <c r="D439"/>
  <c r="D449"/>
  <c r="D446" s="1"/>
  <c r="D488"/>
  <c r="D254"/>
  <c r="D216"/>
  <c r="D210" s="1"/>
  <c r="D161"/>
  <c r="D60"/>
  <c r="D231"/>
  <c r="D221"/>
  <c r="D237"/>
  <c r="D241"/>
  <c r="D246"/>
  <c r="D243" s="1"/>
  <c r="D406"/>
  <c r="D484"/>
  <c r="D498"/>
  <c r="D527"/>
  <c r="D523" s="1"/>
  <c r="D528" s="1"/>
  <c r="D534" s="1"/>
  <c r="D338"/>
  <c r="D46"/>
  <c r="D417"/>
  <c r="D308"/>
  <c r="D381"/>
  <c r="D437"/>
  <c r="D434" s="1"/>
  <c r="C17" i="1"/>
  <c r="D516" i="3"/>
  <c r="D24"/>
  <c r="D28"/>
  <c r="D34"/>
  <c r="D53"/>
  <c r="D89"/>
  <c r="D85" s="1"/>
  <c r="D95"/>
  <c r="D92" s="1"/>
  <c r="D98"/>
  <c r="D134"/>
  <c r="D138"/>
  <c r="D140"/>
  <c r="D165"/>
  <c r="D171"/>
  <c r="D175"/>
  <c r="D181"/>
  <c r="D191"/>
  <c r="D195"/>
  <c r="D199"/>
  <c r="D249"/>
  <c r="D258"/>
  <c r="D264"/>
  <c r="D260" s="1"/>
  <c r="D270"/>
  <c r="D274"/>
  <c r="D279"/>
  <c r="D284"/>
  <c r="D290"/>
  <c r="D294"/>
  <c r="D299"/>
  <c r="D303"/>
  <c r="D327"/>
  <c r="D333"/>
  <c r="D343"/>
  <c r="D359"/>
  <c r="D345" s="1"/>
  <c r="D385"/>
  <c r="D401"/>
  <c r="D411"/>
  <c r="D427"/>
  <c r="D432"/>
  <c r="D429"/>
  <c r="D451"/>
  <c r="D456"/>
  <c r="D464"/>
  <c r="D468"/>
  <c r="D473"/>
  <c r="D493"/>
  <c r="D490" s="1"/>
  <c r="C40" i="1"/>
  <c r="C43"/>
  <c r="D91" i="3"/>
  <c r="D518"/>
  <c r="D459"/>
  <c r="D454"/>
  <c r="D520" l="1"/>
  <c r="J387"/>
  <c r="I387"/>
  <c r="H387"/>
  <c r="J366"/>
  <c r="I366"/>
  <c r="H366"/>
  <c r="J310"/>
  <c r="I310"/>
  <c r="H310"/>
  <c r="I146"/>
  <c r="H146"/>
  <c r="J146"/>
  <c r="D56" i="1"/>
  <c r="D61" s="1"/>
  <c r="G387" i="3"/>
  <c r="G366"/>
  <c r="G310"/>
  <c r="G146"/>
  <c r="H56" i="1"/>
  <c r="H61" s="1"/>
  <c r="G56"/>
  <c r="G61" s="1"/>
  <c r="I56"/>
  <c r="I61" s="1"/>
  <c r="C56"/>
  <c r="C61" s="1"/>
  <c r="F56"/>
  <c r="F61" s="1"/>
  <c r="F62" s="1"/>
  <c r="F310" i="3"/>
  <c r="E56" i="1"/>
  <c r="E61" s="1"/>
  <c r="F536" i="3" s="1"/>
  <c r="F537" s="1"/>
  <c r="F6"/>
  <c r="H470"/>
  <c r="H461"/>
  <c r="H281"/>
  <c r="H266"/>
  <c r="H243"/>
  <c r="H218"/>
  <c r="H177"/>
  <c r="H131"/>
  <c r="H104"/>
  <c r="J470"/>
  <c r="J461"/>
  <c r="J281"/>
  <c r="J266"/>
  <c r="J243"/>
  <c r="J218"/>
  <c r="J177"/>
  <c r="J131"/>
  <c r="J104"/>
  <c r="J6"/>
  <c r="J495" s="1"/>
  <c r="D533"/>
  <c r="G470"/>
  <c r="G461"/>
  <c r="G281"/>
  <c r="G266"/>
  <c r="G243"/>
  <c r="G218"/>
  <c r="G177"/>
  <c r="G131"/>
  <c r="G104"/>
  <c r="I470"/>
  <c r="I461"/>
  <c r="I281"/>
  <c r="I266"/>
  <c r="I243"/>
  <c r="I218"/>
  <c r="I177"/>
  <c r="I131"/>
  <c r="I104"/>
  <c r="I6"/>
  <c r="D470"/>
  <c r="D461"/>
  <c r="D387"/>
  <c r="D366"/>
  <c r="D310"/>
  <c r="D281"/>
  <c r="D266"/>
  <c r="D218"/>
  <c r="D146"/>
  <c r="D131"/>
  <c r="F532"/>
  <c r="F535" s="1"/>
  <c r="E310"/>
  <c r="D177"/>
  <c r="D104"/>
  <c r="E6"/>
  <c r="F495"/>
  <c r="E532"/>
  <c r="E535" s="1"/>
  <c r="I520"/>
  <c r="I533" s="1"/>
  <c r="J520"/>
  <c r="J533" s="1"/>
  <c r="H520"/>
  <c r="H533" s="1"/>
  <c r="G520"/>
  <c r="G533" s="1"/>
  <c r="I62" i="1" l="1"/>
  <c r="J536" i="3"/>
  <c r="J537" s="1"/>
  <c r="H62" i="1"/>
  <c r="I536" i="3"/>
  <c r="I537" s="1"/>
  <c r="G62" i="1"/>
  <c r="H536" i="3"/>
  <c r="H537" s="1"/>
  <c r="H532"/>
  <c r="H535" s="1"/>
  <c r="H495"/>
  <c r="I495"/>
  <c r="G495"/>
  <c r="G532"/>
  <c r="G535" s="1"/>
  <c r="I532"/>
  <c r="I535" s="1"/>
  <c r="I538" s="1"/>
  <c r="J532"/>
  <c r="J535" s="1"/>
  <c r="J538" s="1"/>
  <c r="G536"/>
  <c r="G537" s="1"/>
  <c r="F538"/>
  <c r="E536"/>
  <c r="E537" s="1"/>
  <c r="E538" s="1"/>
  <c r="D62" i="1"/>
  <c r="C62"/>
  <c r="D536" i="3"/>
  <c r="D537" s="1"/>
  <c r="E495"/>
  <c r="E62" i="1"/>
  <c r="D6" i="3"/>
  <c r="D495" s="1"/>
  <c r="D532"/>
  <c r="D535" s="1"/>
  <c r="H538" l="1"/>
  <c r="D538"/>
  <c r="G538"/>
</calcChain>
</file>

<file path=xl/sharedStrings.xml><?xml version="1.0" encoding="utf-8"?>
<sst xmlns="http://schemas.openxmlformats.org/spreadsheetml/2006/main" count="576" uniqueCount="291">
  <si>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</si>
  <si>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</si>
  <si>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</si>
  <si>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</si>
  <si>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</si>
  <si>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</si>
  <si>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</si>
  <si>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</si>
  <si>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</si>
  <si>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</si>
  <si>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</si>
  <si>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</si>
  <si>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</si>
  <si>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 Sociálne zabezpečenie</t>
  </si>
  <si>
    <t>01.7.0  Transakcie verejného dlhu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</si>
  <si>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</si>
  <si>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</si>
  <si>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</si>
  <si>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</si>
  <si>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</si>
  <si>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</si>
  <si>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</si>
  <si>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</si>
  <si>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</si>
  <si>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Transfery v rámci verejnej správy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</si>
  <si>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</si>
  <si>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</si>
  <si>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</si>
  <si>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</si>
  <si>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</si>
  <si>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</si>
  <si>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</si>
  <si>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</si>
  <si>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</si>
  <si>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</si>
  <si>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</si>
  <si>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</si>
  <si>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</si>
  <si>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</si>
  <si>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</si>
  <si>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</si>
  <si>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</si>
  <si>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</si>
  <si>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</si>
  <si>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</si>
  <si>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</si>
  <si>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</si>
  <si>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</si>
  <si>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</si>
  <si>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</si>
  <si>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</si>
  <si>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</si>
  <si>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</si>
  <si>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</si>
  <si>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</si>
  <si>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</si>
  <si>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</si>
  <si>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</si>
  <si>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</si>
  <si>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</si>
  <si>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</si>
  <si>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</si>
  <si>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</si>
  <si>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</si>
  <si>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</si>
  <si>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</si>
  <si>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</si>
  <si>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</si>
  <si>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</si>
  <si>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</si>
  <si>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</si>
  <si>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</si>
  <si>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</si>
  <si>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</si>
  <si>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</si>
  <si>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</si>
  <si>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</si>
  <si>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312001  40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</si>
  <si>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</si>
  <si>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</si>
  <si>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</si>
  <si>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</si>
  <si>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</si>
  <si>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</si>
  <si>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</si>
  <si>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</si>
  <si>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</si>
  <si>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Stočné</t>
  </si>
  <si>
    <t>01 223 001</t>
  </si>
  <si>
    <t>02 223 001</t>
  </si>
  <si>
    <t>Z recyklačného fondu</t>
  </si>
  <si>
    <t>03 223 001</t>
  </si>
  <si>
    <t>Za zberné suroviny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</si>
  <si>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</si>
  <si>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</si>
  <si>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</si>
  <si>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</si>
  <si>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</si>
  <si>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</si>
  <si>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</si>
  <si>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</si>
  <si>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Úroky z vkladov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</si>
  <si>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</si>
  <si>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</si>
  <si>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</si>
  <si>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</si>
  <si>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</si>
  <si>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</si>
  <si>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</si>
  <si>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</si>
  <si>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</si>
  <si>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</si>
  <si>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</si>
  <si>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</si>
  <si>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</si>
  <si>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</si>
  <si>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Kolky</t>
  </si>
  <si>
    <t>Odmeny a príspevky poslancom</t>
  </si>
  <si>
    <t>Príspevok na stavebný úrad</t>
  </si>
  <si>
    <t>Špeciálne služby - audit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</si>
  <si>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</si>
  <si>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</si>
  <si>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</si>
  <si>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</si>
  <si>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</si>
  <si>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</si>
  <si>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Špeciálne služby - na uloženie odpadu</t>
  </si>
  <si>
    <t>Splácanie úrokov</t>
  </si>
  <si>
    <t>06.2.0 Rozvoj obce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</si>
  <si>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</si>
  <si>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</si>
  <si>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</si>
  <si>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</si>
  <si>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</si>
  <si>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</si>
  <si>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Budov</t>
  </si>
  <si>
    <t>Súťaže - poplatky</t>
  </si>
  <si>
    <t>Transfér futbal</t>
  </si>
  <si>
    <t>08.2.0 Kultúrne služby</t>
  </si>
  <si>
    <t>Osobný príplatok</t>
  </si>
  <si>
    <t>Vodné</t>
  </si>
  <si>
    <t>08.2.05 Knižnica</t>
  </si>
  <si>
    <t>Knihy a časopisy</t>
  </si>
  <si>
    <t>Údržba miestneho rozhlasu</t>
  </si>
  <si>
    <t>Transféry občianskym združeniam</t>
  </si>
  <si>
    <t>Vedenie kroniky</t>
  </si>
  <si>
    <t>08.2.09 Ostatné kultúrne služby</t>
  </si>
  <si>
    <t>Kultúrne podujatia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</si>
  <si>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</si>
  <si>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</si>
  <si>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</si>
  <si>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</si>
  <si>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</si>
  <si>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</si>
  <si>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Transféry občianskym združeniam - dôchodci</t>
  </si>
  <si>
    <t>10.7.01 Dávka sociálnej pomoci</t>
  </si>
  <si>
    <t>Na dávku sociálnej pomoci</t>
  </si>
  <si>
    <t>Bežné transféry</t>
  </si>
  <si>
    <t>01.1.6 Výdavky verejnej správy</t>
  </si>
  <si>
    <t>Za porušenie predpisov</t>
  </si>
  <si>
    <t>Propagácia reklama</t>
  </si>
  <si>
    <t>Ciest a miestnych komunikácií</t>
  </si>
  <si>
    <t>05.2.0 Nakladanie s odpad.vodami - ČOV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</si>
  <si>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</si>
  <si>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</si>
  <si>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</si>
  <si>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</si>
  <si>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</si>
  <si>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</si>
  <si>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</si>
  <si>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</si>
  <si>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Poistenie budovy školy</t>
  </si>
  <si>
    <t>Finančné výdavky spolu</t>
  </si>
  <si>
    <t>Projektové dokumentácie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</si>
  <si>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</si>
  <si>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</si>
  <si>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</si>
  <si>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</si>
  <si>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</si>
  <si>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</si>
  <si>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</si>
  <si>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</si>
  <si>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</si>
  <si>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Výsadba a oplotenie cintorína</t>
  </si>
  <si>
    <t>Transfér - cirkvám</t>
  </si>
  <si>
    <t>Regenerácia sídiel</t>
  </si>
  <si>
    <t>06.2.0</t>
  </si>
  <si>
    <t>01.3.3 Matrika</t>
  </si>
  <si>
    <t>Školenie matrikárov</t>
  </si>
  <si>
    <t>Materiál a kvety do parku</t>
  </si>
  <si>
    <t xml:space="preserve">Zdravotné poistenie </t>
  </si>
  <si>
    <t>Vodné stočné</t>
  </si>
  <si>
    <t>Budov a objektov</t>
  </si>
  <si>
    <t>Údržba verejného osvetlenia</t>
  </si>
  <si>
    <t>Predaj smetných nádob</t>
  </si>
  <si>
    <t>12 223 001</t>
  </si>
  <si>
    <t>Karty, známky diaľničné</t>
  </si>
  <si>
    <t xml:space="preserve">Výpočtovej techniky </t>
  </si>
  <si>
    <t>Údržba softwáre - KORVIN</t>
  </si>
  <si>
    <t>Dane - koncesionárske poplatky</t>
  </si>
  <si>
    <t>Špeciálne služby - externý manažér</t>
  </si>
  <si>
    <t>Odchodné</t>
  </si>
  <si>
    <t>Údržba prevádzkových strojov a prístrojov</t>
  </si>
  <si>
    <t>Údržba</t>
  </si>
  <si>
    <t>Telefón</t>
  </si>
  <si>
    <t>10.4.03 Sociálny pracovník</t>
  </si>
  <si>
    <t xml:space="preserve">Rekonštrukcia ZŠ </t>
  </si>
  <si>
    <t>03.1.0 Policajné služby</t>
  </si>
  <si>
    <t>Vlastné príjmy ZŠ s MŠ O. Cabana Komjatice</t>
  </si>
  <si>
    <t xml:space="preserve">Vlastné príjmy ZŠ </t>
  </si>
  <si>
    <t xml:space="preserve">Údržba objektov - tribúna </t>
  </si>
  <si>
    <t>Zberný dvor a Zdravotné stredisko</t>
  </si>
  <si>
    <t>Rozvoj obce</t>
  </si>
  <si>
    <t>Z prenajatých budov, priestorov, objektov - ZS, DOS, Telekom ...</t>
  </si>
  <si>
    <t>Z prenajatých budov, priestorov, objektov - byty</t>
  </si>
  <si>
    <t>Správne poplatky</t>
  </si>
  <si>
    <t xml:space="preserve">Licencie - automaty 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</si>
  <si>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</si>
  <si>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</si>
  <si>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</si>
  <si>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</si>
  <si>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</si>
  <si>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r>
      <t xml:space="preserve">Poplatky a odvody- </t>
    </r>
    <r>
      <rPr>
        <sz val="6"/>
        <rFont val="Arial"/>
        <family val="2"/>
        <charset val="238"/>
      </rPr>
      <t>mýto, vedenie účtu cenných papierov</t>
    </r>
  </si>
  <si>
    <t>Splácanie úrokov - ŠFRB</t>
  </si>
  <si>
    <t>Splácanie úrokov ŠFRB</t>
  </si>
  <si>
    <t>Splácanie úrokov - DEXIA a.s., krátkodobý úver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</si>
  <si>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</si>
  <si>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</si>
  <si>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</si>
  <si>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</si>
  <si>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Transfér - členské príspevky - RVC, ZMOS ...</t>
  </si>
  <si>
    <t>Údržba budov a objektov - DOS</t>
  </si>
  <si>
    <t>Osobný automobil</t>
  </si>
  <si>
    <t>Splácanie tuzemsk. istiny z bank. úverov dlh.- ŠFRB</t>
  </si>
  <si>
    <t>Z dobropisov - vyučtovanie ZS, ČOV</t>
  </si>
  <si>
    <t>Červený kríž</t>
  </si>
  <si>
    <t>Žiadosť/€</t>
  </si>
  <si>
    <t>Dotácia/€</t>
  </si>
  <si>
    <t>Spevácky zbor O. Cabana</t>
  </si>
  <si>
    <t>Poľovné združenie Komjatice</t>
  </si>
  <si>
    <t>Spevácky zbor (Cifrová)</t>
  </si>
  <si>
    <t>Bublinky (spev. Zbor v kostole, charita)</t>
  </si>
  <si>
    <t>Jazdecký krúžok pri ZŠ</t>
  </si>
  <si>
    <t>Slovenský zväz protifašistických bojovníkov</t>
  </si>
  <si>
    <t>Futbalový oddiel Mandáčka</t>
  </si>
  <si>
    <t>Spolu:</t>
  </si>
  <si>
    <t>Názov organizácie</t>
  </si>
  <si>
    <t>Odmeny</t>
  </si>
  <si>
    <t>pohonné hmoty</t>
  </si>
  <si>
    <t>Žiadosti na dotácie na rok 2013</t>
  </si>
  <si>
    <t xml:space="preserve">    uniformy a výzbroj</t>
  </si>
  <si>
    <t xml:space="preserve">    všeobecný materiál</t>
  </si>
  <si>
    <t xml:space="preserve">    energie</t>
  </si>
  <si>
    <t xml:space="preserve">    poštovné a telefón</t>
  </si>
  <si>
    <t xml:space="preserve">    počítač a tlačiareň</t>
  </si>
  <si>
    <t>Dňom vyvesenia návrhu začína plynúť 15 dňová lehota, počas ktorej môžu FO a PO uplatniť svoje pripomienky k návrhu v písomnej podobe, elektronicky mailom: info@komjatice.sk alebo ústne do zápisnice na obecnom úrade v kancelárii prednostu OcÚ</t>
  </si>
  <si>
    <t>Skutočnosť 2010</t>
  </si>
  <si>
    <t>Skutočnosť 2011</t>
  </si>
  <si>
    <t>Rozpočet 2012</t>
  </si>
  <si>
    <t>Očakávaná skutočnosť 2012</t>
  </si>
  <si>
    <t>Pokuty a penále</t>
  </si>
  <si>
    <t>Odstupné</t>
  </si>
  <si>
    <t>Nemocenské dávky</t>
  </si>
  <si>
    <t xml:space="preserve">Interierové vybavenie </t>
  </si>
  <si>
    <t>Kúpa pozemku</t>
  </si>
  <si>
    <t>Kapitálové príjmy</t>
  </si>
  <si>
    <t>Príjem z predaja pozemkov</t>
  </si>
  <si>
    <t>Príjem z predaja kapitálových aktív</t>
  </si>
  <si>
    <t>Rezervný fond</t>
  </si>
  <si>
    <t>Prevádzkové stroje a prístroje</t>
  </si>
  <si>
    <t>Transfér volejbal</t>
  </si>
  <si>
    <t>Bežné a kapitálové príjmy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</si>
  <si>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</si>
  <si>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</si>
  <si>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</si>
  <si>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</si>
  <si>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</si>
  <si>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>Návrh zverejnený na vývesnej tabuli na obecnom úrade dňa  31.10.2012                            Návrh zvesený dňa 15.11.2012</t>
  </si>
  <si>
    <t>Projektová dokumentácia</t>
  </si>
  <si>
    <t>Kanalizácia staré bytovky</t>
  </si>
  <si>
    <t>Urnový háj</t>
  </si>
  <si>
    <t xml:space="preserve">Energie, voda </t>
  </si>
  <si>
    <t>Energie a voda</t>
  </si>
  <si>
    <t>Rekonštrukcia MŠ</t>
  </si>
  <si>
    <t>Rekonštrukcia školskej jedálne</t>
  </si>
  <si>
    <t>Zastávky SAD</t>
  </si>
  <si>
    <t>Chodník Hviezdoslavova</t>
  </si>
  <si>
    <t>Údržba kanalizácie</t>
  </si>
  <si>
    <t>Dopravné značenie</t>
  </si>
  <si>
    <t xml:space="preserve">Bežné príjmy  </t>
  </si>
  <si>
    <t xml:space="preserve">            ROZPOČET OBCE KOMJATICE NA ROK 2013-2015</t>
  </si>
</sst>
</file>

<file path=xl/styles.xml><?xml version="1.0" encoding="utf-8"?>
<styleSheet xmlns="http://schemas.openxmlformats.org/spreadsheetml/2006/main">
  <numFmts count="2">
    <numFmt numFmtId="164" formatCode="#,##0.00\ &quot;Sk&quot;;[Red]\-#,##0.00\ &quot;Sk&quot;"/>
    <numFmt numFmtId="165" formatCode="#,##0.000"/>
  </numFmts>
  <fonts count="69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3" fontId="18" fillId="2" borderId="3" xfId="0" applyNumberFormat="1" applyFont="1" applyFill="1" applyBorder="1"/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9" fillId="3" borderId="4" xfId="0" applyFont="1" applyFill="1" applyBorder="1"/>
    <xf numFmtId="0" fontId="40" fillId="3" borderId="5" xfId="0" applyFont="1" applyFill="1" applyBorder="1" applyAlignment="1">
      <alignment horizontal="left"/>
    </xf>
    <xf numFmtId="0" fontId="40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/>
    <xf numFmtId="3" fontId="7" fillId="5" borderId="0" xfId="0" applyNumberFormat="1" applyFont="1" applyFill="1" applyBorder="1"/>
    <xf numFmtId="3" fontId="18" fillId="0" borderId="0" xfId="0" applyNumberFormat="1" applyFont="1" applyFill="1" applyBorder="1"/>
    <xf numFmtId="3" fontId="19" fillId="2" borderId="1" xfId="0" applyNumberFormat="1" applyFont="1" applyFill="1" applyBorder="1"/>
    <xf numFmtId="0" fontId="12" fillId="2" borderId="4" xfId="0" applyFont="1" applyFill="1" applyBorder="1" applyAlignment="1">
      <alignment horizontal="left"/>
    </xf>
    <xf numFmtId="0" fontId="26" fillId="3" borderId="10" xfId="0" applyFont="1" applyFill="1" applyBorder="1" applyAlignment="1">
      <alignment horizontal="left"/>
    </xf>
    <xf numFmtId="0" fontId="42" fillId="6" borderId="4" xfId="0" applyFont="1" applyFill="1" applyBorder="1" applyAlignment="1">
      <alignment horizontal="left"/>
    </xf>
    <xf numFmtId="0" fontId="42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9" fillId="4" borderId="6" xfId="0" applyNumberFormat="1" applyFont="1" applyFill="1" applyBorder="1"/>
    <xf numFmtId="3" fontId="29" fillId="4" borderId="14" xfId="0" applyNumberFormat="1" applyFont="1" applyFill="1" applyBorder="1"/>
    <xf numFmtId="0" fontId="13" fillId="2" borderId="6" xfId="0" applyFont="1" applyFill="1" applyBorder="1"/>
    <xf numFmtId="0" fontId="25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7" fillId="3" borderId="11" xfId="0" applyFont="1" applyFill="1" applyBorder="1" applyAlignment="1"/>
    <xf numFmtId="0" fontId="37" fillId="3" borderId="12" xfId="0" applyFont="1" applyFill="1" applyBorder="1" applyAlignment="1"/>
    <xf numFmtId="0" fontId="37" fillId="3" borderId="16" xfId="0" applyFont="1" applyFill="1" applyBorder="1" applyAlignment="1"/>
    <xf numFmtId="14" fontId="28" fillId="4" borderId="4" xfId="0" applyNumberFormat="1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30" fillId="4" borderId="4" xfId="0" applyFont="1" applyFill="1" applyBorder="1" applyAlignment="1">
      <alignment horizontal="left" indent="1"/>
    </xf>
    <xf numFmtId="0" fontId="30" fillId="4" borderId="5" xfId="0" applyFont="1" applyFill="1" applyBorder="1" applyAlignment="1">
      <alignment horizontal="left" indent="1"/>
    </xf>
    <xf numFmtId="0" fontId="30" fillId="4" borderId="5" xfId="0" applyFont="1" applyFill="1" applyBorder="1" applyAlignment="1">
      <alignment horizontal="left" wrapText="1" indent="1"/>
    </xf>
    <xf numFmtId="0" fontId="32" fillId="4" borderId="4" xfId="0" applyFont="1" applyFill="1" applyBorder="1" applyAlignment="1">
      <alignment horizontal="left" indent="1"/>
    </xf>
    <xf numFmtId="0" fontId="32" fillId="4" borderId="5" xfId="0" applyFont="1" applyFill="1" applyBorder="1" applyAlignment="1">
      <alignment horizontal="left" indent="1"/>
    </xf>
    <xf numFmtId="0" fontId="32" fillId="4" borderId="5" xfId="0" applyFont="1" applyFill="1" applyBorder="1" applyAlignment="1">
      <alignment horizontal="left" wrapText="1" indent="1"/>
    </xf>
    <xf numFmtId="0" fontId="31" fillId="4" borderId="5" xfId="0" applyFont="1" applyFill="1" applyBorder="1" applyAlignment="1">
      <alignment horizontal="left" wrapText="1" indent="1"/>
    </xf>
    <xf numFmtId="0" fontId="28" fillId="4" borderId="4" xfId="0" applyFont="1" applyFill="1" applyBorder="1" applyAlignment="1">
      <alignment horizontal="left" indent="1"/>
    </xf>
    <xf numFmtId="0" fontId="28" fillId="4" borderId="5" xfId="0" applyFont="1" applyFill="1" applyBorder="1" applyAlignment="1">
      <alignment horizontal="left" indent="1"/>
    </xf>
    <xf numFmtId="0" fontId="28" fillId="4" borderId="5" xfId="0" applyFont="1" applyFill="1" applyBorder="1" applyAlignment="1">
      <alignment horizontal="left" wrapText="1" indent="1"/>
    </xf>
    <xf numFmtId="0" fontId="29" fillId="4" borderId="5" xfId="0" applyFont="1" applyFill="1" applyBorder="1" applyAlignment="1">
      <alignment horizontal="left" wrapText="1" indent="1"/>
    </xf>
    <xf numFmtId="0" fontId="29" fillId="4" borderId="5" xfId="0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17" xfId="0" applyFont="1" applyFill="1" applyBorder="1" applyAlignment="1">
      <alignment horizontal="left" wrapText="1" indent="1"/>
    </xf>
    <xf numFmtId="0" fontId="35" fillId="3" borderId="4" xfId="0" applyFont="1" applyFill="1" applyBorder="1" applyAlignment="1">
      <alignment horizontal="left" vertical="center" indent="1"/>
    </xf>
    <xf numFmtId="0" fontId="35" fillId="3" borderId="6" xfId="0" applyFont="1" applyFill="1" applyBorder="1" applyAlignment="1">
      <alignment horizontal="left" vertical="center" indent="1"/>
    </xf>
    <xf numFmtId="0" fontId="35" fillId="3" borderId="16" xfId="0" applyFont="1" applyFill="1" applyBorder="1" applyAlignment="1">
      <alignment horizontal="left" vertical="center" wrapText="1" indent="1"/>
    </xf>
    <xf numFmtId="0" fontId="29" fillId="4" borderId="17" xfId="0" applyFont="1" applyFill="1" applyBorder="1" applyAlignment="1">
      <alignment horizontal="left" indent="1"/>
    </xf>
    <xf numFmtId="3" fontId="29" fillId="4" borderId="18" xfId="0" applyNumberFormat="1" applyFont="1" applyFill="1" applyBorder="1"/>
    <xf numFmtId="0" fontId="46" fillId="0" borderId="0" xfId="0" applyFont="1"/>
    <xf numFmtId="0" fontId="18" fillId="5" borderId="0" xfId="0" applyFont="1" applyFill="1" applyBorder="1" applyAlignment="1">
      <alignment horizontal="left" wrapText="1" indent="1"/>
    </xf>
    <xf numFmtId="3" fontId="18" fillId="5" borderId="0" xfId="0" applyNumberFormat="1" applyFont="1" applyFill="1" applyBorder="1"/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21" fillId="5" borderId="0" xfId="0" applyNumberFormat="1" applyFont="1" applyFill="1" applyBorder="1"/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3" fontId="19" fillId="5" borderId="0" xfId="0" applyNumberFormat="1" applyFont="1" applyFill="1" applyBorder="1"/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5" fontId="8" fillId="5" borderId="0" xfId="0" applyNumberFormat="1" applyFont="1" applyFill="1" applyBorder="1"/>
    <xf numFmtId="3" fontId="18" fillId="5" borderId="0" xfId="0" applyNumberFormat="1" applyFont="1" applyFill="1" applyBorder="1" applyAlignment="1">
      <alignment horizontal="center"/>
    </xf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31" fillId="4" borderId="18" xfId="0" applyNumberFormat="1" applyFont="1" applyFill="1" applyBorder="1"/>
    <xf numFmtId="3" fontId="29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3" fontId="23" fillId="5" borderId="0" xfId="0" applyNumberFormat="1" applyFont="1" applyFill="1" applyBorder="1"/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2" fontId="3" fillId="5" borderId="0" xfId="0" applyNumberFormat="1" applyFont="1" applyFill="1" applyBorder="1" applyAlignment="1">
      <alignment horizontal="left" indent="1"/>
    </xf>
    <xf numFmtId="0" fontId="28" fillId="4" borderId="9" xfId="0" applyFont="1" applyFill="1" applyBorder="1" applyAlignment="1">
      <alignment horizontal="left" indent="1"/>
    </xf>
    <xf numFmtId="0" fontId="28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9" fillId="4" borderId="11" xfId="0" applyNumberFormat="1" applyFont="1" applyFill="1" applyBorder="1"/>
    <xf numFmtId="0" fontId="29" fillId="4" borderId="12" xfId="0" applyFont="1" applyFill="1" applyBorder="1" applyAlignment="1">
      <alignment horizontal="left"/>
    </xf>
    <xf numFmtId="0" fontId="29" fillId="4" borderId="12" xfId="0" applyFont="1" applyFill="1" applyBorder="1" applyAlignment="1">
      <alignment wrapText="1"/>
    </xf>
    <xf numFmtId="3" fontId="36" fillId="4" borderId="18" xfId="0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164" fontId="4" fillId="5" borderId="0" xfId="1" applyNumberFormat="1" applyFont="1" applyFill="1" applyBorder="1"/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7" fillId="5" borderId="0" xfId="0" applyFont="1" applyFill="1" applyBorder="1" applyAlignment="1">
      <alignment horizontal="right" wrapText="1" indent="1"/>
    </xf>
    <xf numFmtId="0" fontId="48" fillId="5" borderId="0" xfId="0" applyFont="1" applyFill="1" applyBorder="1" applyAlignment="1">
      <alignment horizontal="left" indent="1"/>
    </xf>
    <xf numFmtId="3" fontId="49" fillId="5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49" fillId="5" borderId="0" xfId="0" applyFont="1" applyFill="1" applyBorder="1" applyAlignment="1">
      <alignment horizontal="left" indent="1"/>
    </xf>
    <xf numFmtId="0" fontId="50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wrapText="1" indent="1"/>
    </xf>
    <xf numFmtId="3" fontId="50" fillId="5" borderId="0" xfId="0" applyNumberFormat="1" applyFont="1" applyFill="1" applyBorder="1" applyAlignment="1">
      <alignment horizontal="left" indent="1"/>
    </xf>
    <xf numFmtId="3" fontId="48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3" fillId="7" borderId="18" xfId="0" applyNumberFormat="1" applyFont="1" applyFill="1" applyBorder="1"/>
    <xf numFmtId="3" fontId="33" fillId="7" borderId="6" xfId="0" applyNumberFormat="1" applyFont="1" applyFill="1" applyBorder="1"/>
    <xf numFmtId="14" fontId="28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2" fillId="6" borderId="13" xfId="0" applyFont="1" applyFill="1" applyBorder="1" applyAlignment="1">
      <alignment horizontal="left"/>
    </xf>
    <xf numFmtId="0" fontId="42" fillId="6" borderId="21" xfId="0" applyFont="1" applyFill="1" applyBorder="1" applyAlignment="1">
      <alignment horizontal="left"/>
    </xf>
    <xf numFmtId="0" fontId="42" fillId="6" borderId="21" xfId="0" applyFont="1" applyFill="1" applyBorder="1"/>
    <xf numFmtId="3" fontId="44" fillId="6" borderId="21" xfId="0" applyNumberFormat="1" applyFont="1" applyFill="1" applyBorder="1"/>
    <xf numFmtId="0" fontId="42" fillId="6" borderId="22" xfId="0" applyFont="1" applyFill="1" applyBorder="1" applyAlignment="1">
      <alignment horizontal="left"/>
    </xf>
    <xf numFmtId="0" fontId="42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51" fillId="5" borderId="0" xfId="0" applyFont="1" applyFill="1" applyBorder="1" applyAlignment="1">
      <alignment horizontal="left" wrapText="1" indent="1"/>
    </xf>
    <xf numFmtId="0" fontId="52" fillId="5" borderId="0" xfId="0" applyFont="1" applyFill="1" applyBorder="1" applyAlignment="1">
      <alignment horizontal="left" wrapText="1" indent="1"/>
    </xf>
    <xf numFmtId="0" fontId="53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3" fontId="21" fillId="5" borderId="1" xfId="0" applyNumberFormat="1" applyFont="1" applyFill="1" applyBorder="1"/>
    <xf numFmtId="0" fontId="54" fillId="5" borderId="1" xfId="0" applyFont="1" applyFill="1" applyBorder="1" applyAlignment="1">
      <alignment horizontal="left" wrapText="1" indent="1"/>
    </xf>
    <xf numFmtId="3" fontId="54" fillId="5" borderId="1" xfId="0" applyNumberFormat="1" applyFont="1" applyFill="1" applyBorder="1" applyAlignment="1">
      <alignment horizontal="left" indent="1"/>
    </xf>
    <xf numFmtId="0" fontId="28" fillId="4" borderId="24" xfId="0" applyFont="1" applyFill="1" applyBorder="1" applyAlignment="1">
      <alignment horizontal="left" indent="1"/>
    </xf>
    <xf numFmtId="3" fontId="19" fillId="0" borderId="25" xfId="0" applyNumberFormat="1" applyFont="1" applyFill="1" applyBorder="1"/>
    <xf numFmtId="0" fontId="47" fillId="0" borderId="0" xfId="0" applyFont="1" applyFill="1" applyBorder="1" applyAlignment="1">
      <alignment horizontal="right" wrapText="1" indent="1"/>
    </xf>
    <xf numFmtId="3" fontId="21" fillId="0" borderId="0" xfId="0" applyNumberFormat="1" applyFont="1" applyFill="1" applyBorder="1"/>
    <xf numFmtId="3" fontId="8" fillId="8" borderId="2" xfId="0" applyNumberFormat="1" applyFont="1" applyFill="1" applyBorder="1"/>
    <xf numFmtId="3" fontId="8" fillId="8" borderId="1" xfId="0" applyNumberFormat="1" applyFont="1" applyFill="1" applyBorder="1"/>
    <xf numFmtId="3" fontId="11" fillId="0" borderId="0" xfId="0" applyNumberFormat="1" applyFont="1" applyFill="1" applyBorder="1"/>
    <xf numFmtId="3" fontId="44" fillId="6" borderId="14" xfId="0" applyNumberFormat="1" applyFont="1" applyFill="1" applyBorder="1"/>
    <xf numFmtId="3" fontId="44" fillId="6" borderId="18" xfId="0" applyNumberFormat="1" applyFont="1" applyFill="1" applyBorder="1"/>
    <xf numFmtId="3" fontId="13" fillId="0" borderId="0" xfId="0" applyNumberFormat="1" applyFont="1" applyFill="1"/>
    <xf numFmtId="3" fontId="15" fillId="0" borderId="0" xfId="0" applyNumberFormat="1" applyFont="1" applyFill="1"/>
    <xf numFmtId="3" fontId="15" fillId="0" borderId="0" xfId="0" applyNumberFormat="1" applyFont="1" applyFill="1" applyBorder="1"/>
    <xf numFmtId="3" fontId="24" fillId="3" borderId="27" xfId="0" applyNumberFormat="1" applyFont="1" applyFill="1" applyBorder="1" applyAlignment="1">
      <alignment horizontal="center" vertical="center" wrapText="1"/>
    </xf>
    <xf numFmtId="3" fontId="24" fillId="3" borderId="7" xfId="0" applyNumberFormat="1" applyFont="1" applyFill="1" applyBorder="1" applyAlignment="1">
      <alignment horizontal="center" vertical="center" wrapText="1"/>
    </xf>
    <xf numFmtId="3" fontId="21" fillId="5" borderId="0" xfId="0" applyNumberFormat="1" applyFont="1" applyFill="1"/>
    <xf numFmtId="3" fontId="21" fillId="5" borderId="0" xfId="0" applyNumberFormat="1" applyFont="1" applyFill="1" applyAlignment="1">
      <alignment horizontal="center"/>
    </xf>
    <xf numFmtId="3" fontId="21" fillId="0" borderId="0" xfId="0" applyNumberFormat="1" applyFont="1" applyFill="1"/>
    <xf numFmtId="49" fontId="28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3" fontId="19" fillId="2" borderId="2" xfId="0" applyNumberFormat="1" applyFont="1" applyFill="1" applyBorder="1"/>
    <xf numFmtId="3" fontId="18" fillId="2" borderId="0" xfId="0" applyNumberFormat="1" applyFont="1" applyFill="1" applyBorder="1"/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/>
    <xf numFmtId="3" fontId="7" fillId="5" borderId="1" xfId="0" applyNumberFormat="1" applyFont="1" applyFill="1" applyBorder="1"/>
    <xf numFmtId="3" fontId="44" fillId="6" borderId="14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7" fillId="0" borderId="0" xfId="0" applyFont="1"/>
    <xf numFmtId="3" fontId="57" fillId="0" borderId="0" xfId="0" applyNumberFormat="1" applyFont="1"/>
    <xf numFmtId="0" fontId="59" fillId="0" borderId="0" xfId="0" applyFont="1"/>
    <xf numFmtId="3" fontId="59" fillId="0" borderId="0" xfId="0" applyNumberFormat="1" applyFont="1"/>
    <xf numFmtId="0" fontId="0" fillId="0" borderId="28" xfId="0" applyBorder="1"/>
    <xf numFmtId="0" fontId="57" fillId="0" borderId="28" xfId="0" applyFont="1" applyBorder="1" applyAlignment="1">
      <alignment horizontal="right"/>
    </xf>
    <xf numFmtId="0" fontId="57" fillId="0" borderId="28" xfId="0" applyFont="1" applyBorder="1"/>
    <xf numFmtId="3" fontId="18" fillId="0" borderId="1" xfId="0" applyNumberFormat="1" applyFont="1" applyFill="1" applyBorder="1"/>
    <xf numFmtId="0" fontId="30" fillId="4" borderId="13" xfId="0" applyFont="1" applyFill="1" applyBorder="1" applyAlignment="1">
      <alignment horizontal="left" indent="1"/>
    </xf>
    <xf numFmtId="0" fontId="30" fillId="4" borderId="13" xfId="0" applyFont="1" applyFill="1" applyBorder="1" applyAlignment="1">
      <alignment horizontal="left" wrapText="1" indent="1"/>
    </xf>
    <xf numFmtId="0" fontId="60" fillId="0" borderId="0" xfId="0" applyFont="1" applyFill="1" applyBorder="1" applyAlignment="1">
      <alignment horizontal="right" wrapText="1" indent="1"/>
    </xf>
    <xf numFmtId="3" fontId="61" fillId="0" borderId="1" xfId="0" applyNumberFormat="1" applyFont="1" applyBorder="1" applyAlignment="1">
      <alignment horizontal="left"/>
    </xf>
    <xf numFmtId="0" fontId="61" fillId="0" borderId="1" xfId="0" applyFont="1" applyBorder="1"/>
    <xf numFmtId="0" fontId="61" fillId="0" borderId="0" xfId="0" applyFont="1"/>
    <xf numFmtId="0" fontId="60" fillId="0" borderId="0" xfId="0" applyFont="1" applyBorder="1" applyAlignment="1">
      <alignment horizontal="right"/>
    </xf>
    <xf numFmtId="3" fontId="18" fillId="9" borderId="1" xfId="0" applyNumberFormat="1" applyFont="1" applyFill="1" applyBorder="1"/>
    <xf numFmtId="0" fontId="8" fillId="0" borderId="0" xfId="0" applyFont="1" applyFill="1" applyBorder="1" applyAlignment="1">
      <alignment vertical="top" wrapText="1"/>
    </xf>
    <xf numFmtId="3" fontId="24" fillId="3" borderId="37" xfId="0" applyNumberFormat="1" applyFont="1" applyFill="1" applyBorder="1" applyAlignment="1">
      <alignment horizontal="center" vertical="center" wrapText="1"/>
    </xf>
    <xf numFmtId="3" fontId="44" fillId="6" borderId="3" xfId="0" applyNumberFormat="1" applyFont="1" applyFill="1" applyBorder="1"/>
    <xf numFmtId="3" fontId="44" fillId="6" borderId="19" xfId="0" applyNumberFormat="1" applyFont="1" applyFill="1" applyBorder="1"/>
    <xf numFmtId="3" fontId="29" fillId="4" borderId="25" xfId="0" applyNumberFormat="1" applyFont="1" applyFill="1" applyBorder="1"/>
    <xf numFmtId="3" fontId="8" fillId="0" borderId="20" xfId="0" applyNumberFormat="1" applyFont="1" applyFill="1" applyBorder="1"/>
    <xf numFmtId="3" fontId="18" fillId="2" borderId="8" xfId="0" applyNumberFormat="1" applyFont="1" applyFill="1" applyBorder="1"/>
    <xf numFmtId="3" fontId="8" fillId="5" borderId="8" xfId="0" applyNumberFormat="1" applyFont="1" applyFill="1" applyBorder="1"/>
    <xf numFmtId="3" fontId="18" fillId="2" borderId="20" xfId="0" applyNumberFormat="1" applyFont="1" applyFill="1" applyBorder="1"/>
    <xf numFmtId="0" fontId="43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24" fillId="3" borderId="1" xfId="0" applyNumberFormat="1" applyFont="1" applyFill="1" applyBorder="1" applyAlignment="1">
      <alignment horizontal="center" vertical="center" wrapText="1"/>
    </xf>
    <xf numFmtId="3" fontId="44" fillId="6" borderId="1" xfId="0" applyNumberFormat="1" applyFont="1" applyFill="1" applyBorder="1"/>
    <xf numFmtId="3" fontId="42" fillId="6" borderId="31" xfId="0" applyNumberFormat="1" applyFont="1" applyFill="1" applyBorder="1"/>
    <xf numFmtId="3" fontId="42" fillId="6" borderId="27" xfId="0" applyNumberFormat="1" applyFont="1" applyFill="1" applyBorder="1"/>
    <xf numFmtId="3" fontId="29" fillId="4" borderId="2" xfId="0" applyNumberFormat="1" applyFont="1" applyFill="1" applyBorder="1"/>
    <xf numFmtId="3" fontId="24" fillId="3" borderId="38" xfId="0" applyNumberFormat="1" applyFont="1" applyFill="1" applyBorder="1" applyAlignment="1">
      <alignment horizontal="center" vertical="center" wrapText="1"/>
    </xf>
    <xf numFmtId="3" fontId="24" fillId="3" borderId="8" xfId="0" applyNumberFormat="1" applyFont="1" applyFill="1" applyBorder="1" applyAlignment="1">
      <alignment horizontal="center" vertical="center" wrapText="1"/>
    </xf>
    <xf numFmtId="3" fontId="24" fillId="3" borderId="39" xfId="0" applyNumberFormat="1" applyFont="1" applyFill="1" applyBorder="1" applyAlignment="1">
      <alignment horizontal="center" vertical="center" wrapText="1"/>
    </xf>
    <xf numFmtId="3" fontId="62" fillId="3" borderId="32" xfId="0" applyNumberFormat="1" applyFont="1" applyFill="1" applyBorder="1" applyAlignment="1">
      <alignment horizontal="center" vertical="center" wrapText="1"/>
    </xf>
    <xf numFmtId="3" fontId="62" fillId="3" borderId="40" xfId="0" applyNumberFormat="1" applyFont="1" applyFill="1" applyBorder="1" applyAlignment="1">
      <alignment horizontal="center" vertical="center" wrapText="1"/>
    </xf>
    <xf numFmtId="3" fontId="62" fillId="3" borderId="7" xfId="0" applyNumberFormat="1" applyFont="1" applyFill="1" applyBorder="1" applyAlignment="1">
      <alignment horizontal="center" vertical="center" wrapText="1"/>
    </xf>
    <xf numFmtId="3" fontId="62" fillId="3" borderId="26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3" fillId="4" borderId="18" xfId="0" applyNumberFormat="1" applyFont="1" applyFill="1" applyBorder="1"/>
    <xf numFmtId="3" fontId="7" fillId="9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9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3" fontId="8" fillId="5" borderId="20" xfId="0" applyNumberFormat="1" applyFont="1" applyFill="1" applyBorder="1"/>
    <xf numFmtId="0" fontId="45" fillId="0" borderId="0" xfId="0" applyFont="1" applyFill="1" applyBorder="1" applyAlignment="1">
      <alignment horizontal="right"/>
    </xf>
    <xf numFmtId="3" fontId="45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10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3" fillId="4" borderId="18" xfId="0" applyNumberFormat="1" applyFont="1" applyFill="1" applyBorder="1"/>
    <xf numFmtId="3" fontId="46" fillId="2" borderId="2" xfId="0" applyNumberFormat="1" applyFont="1" applyFill="1" applyBorder="1"/>
    <xf numFmtId="3" fontId="46" fillId="2" borderId="1" xfId="0" applyNumberFormat="1" applyFont="1" applyFill="1" applyBorder="1"/>
    <xf numFmtId="3" fontId="46" fillId="2" borderId="3" xfId="0" applyNumberFormat="1" applyFont="1" applyFill="1" applyBorder="1"/>
    <xf numFmtId="3" fontId="62" fillId="3" borderId="7" xfId="0" applyNumberFormat="1" applyFont="1" applyFill="1" applyBorder="1"/>
    <xf numFmtId="3" fontId="67" fillId="2" borderId="2" xfId="0" applyNumberFormat="1" applyFont="1" applyFill="1" applyBorder="1"/>
    <xf numFmtId="3" fontId="33" fillId="3" borderId="7" xfId="0" applyNumberFormat="1" applyFont="1" applyFill="1" applyBorder="1"/>
    <xf numFmtId="3" fontId="46" fillId="2" borderId="11" xfId="0" applyNumberFormat="1" applyFont="1" applyFill="1" applyBorder="1"/>
    <xf numFmtId="3" fontId="62" fillId="3" borderId="15" xfId="0" applyNumberFormat="1" applyFont="1" applyFill="1" applyBorder="1"/>
    <xf numFmtId="3" fontId="62" fillId="3" borderId="38" xfId="0" applyNumberFormat="1" applyFont="1" applyFill="1" applyBorder="1"/>
    <xf numFmtId="3" fontId="64" fillId="11" borderId="0" xfId="0" applyNumberFormat="1" applyFont="1" applyFill="1" applyBorder="1"/>
    <xf numFmtId="0" fontId="8" fillId="0" borderId="41" xfId="0" applyFont="1" applyFill="1" applyBorder="1" applyAlignment="1">
      <alignment horizontal="left" indent="1"/>
    </xf>
    <xf numFmtId="3" fontId="8" fillId="0" borderId="25" xfId="0" applyNumberFormat="1" applyFont="1" applyFill="1" applyBorder="1"/>
    <xf numFmtId="0" fontId="42" fillId="6" borderId="29" xfId="0" applyFont="1" applyFill="1" applyBorder="1" applyAlignment="1">
      <alignment horizontal="left"/>
    </xf>
    <xf numFmtId="0" fontId="43" fillId="6" borderId="31" xfId="0" applyFont="1" applyFill="1" applyBorder="1"/>
    <xf numFmtId="3" fontId="42" fillId="6" borderId="26" xfId="0" applyNumberFormat="1" applyFont="1" applyFill="1" applyBorder="1"/>
    <xf numFmtId="3" fontId="8" fillId="0" borderId="28" xfId="0" applyNumberFormat="1" applyFont="1" applyFill="1" applyBorder="1"/>
    <xf numFmtId="3" fontId="68" fillId="8" borderId="6" xfId="0" applyNumberFormat="1" applyFont="1" applyFill="1" applyBorder="1"/>
    <xf numFmtId="3" fontId="7" fillId="10" borderId="1" xfId="0" applyNumberFormat="1" applyFont="1" applyFill="1" applyBorder="1"/>
    <xf numFmtId="3" fontId="9" fillId="10" borderId="1" xfId="0" applyNumberFormat="1" applyFont="1" applyFill="1" applyBorder="1"/>
    <xf numFmtId="3" fontId="9" fillId="10" borderId="2" xfId="0" applyNumberFormat="1" applyFont="1" applyFill="1" applyBorder="1"/>
    <xf numFmtId="3" fontId="18" fillId="10" borderId="1" xfId="0" applyNumberFormat="1" applyFont="1" applyFill="1" applyBorder="1"/>
    <xf numFmtId="3" fontId="8" fillId="10" borderId="2" xfId="0" applyNumberFormat="1" applyFont="1" applyFill="1" applyBorder="1"/>
    <xf numFmtId="3" fontId="7" fillId="10" borderId="2" xfId="0" applyNumberFormat="1" applyFont="1" applyFill="1" applyBorder="1"/>
    <xf numFmtId="3" fontId="8" fillId="10" borderId="20" xfId="0" applyNumberFormat="1" applyFont="1" applyFill="1" applyBorder="1"/>
    <xf numFmtId="3" fontId="7" fillId="10" borderId="20" xfId="0" applyNumberFormat="1" applyFont="1" applyFill="1" applyBorder="1"/>
    <xf numFmtId="3" fontId="18" fillId="10" borderId="2" xfId="0" applyNumberFormat="1" applyFont="1" applyFill="1" applyBorder="1"/>
    <xf numFmtId="3" fontId="7" fillId="10" borderId="3" xfId="0" applyNumberFormat="1" applyFont="1" applyFill="1" applyBorder="1"/>
    <xf numFmtId="3" fontId="46" fillId="10" borderId="2" xfId="0" applyNumberFormat="1" applyFont="1" applyFill="1" applyBorder="1"/>
    <xf numFmtId="3" fontId="46" fillId="10" borderId="1" xfId="0" applyNumberFormat="1" applyFont="1" applyFill="1" applyBorder="1"/>
    <xf numFmtId="3" fontId="46" fillId="10" borderId="3" xfId="0" applyNumberFormat="1" applyFont="1" applyFill="1" applyBorder="1"/>
    <xf numFmtId="3" fontId="67" fillId="10" borderId="2" xfId="0" applyNumberFormat="1" applyFont="1" applyFill="1" applyBorder="1"/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68" fillId="12" borderId="6" xfId="0" applyNumberFormat="1" applyFont="1" applyFill="1" applyBorder="1"/>
    <xf numFmtId="3" fontId="46" fillId="12" borderId="11" xfId="0" applyNumberFormat="1" applyFont="1" applyFill="1" applyBorder="1"/>
    <xf numFmtId="0" fontId="8" fillId="0" borderId="0" xfId="0" applyFont="1" applyFill="1" applyBorder="1" applyAlignment="1">
      <alignment horizontal="center" vertical="top" wrapText="1"/>
    </xf>
    <xf numFmtId="0" fontId="65" fillId="5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42" fillId="6" borderId="11" xfId="0" applyFont="1" applyFill="1" applyBorder="1" applyAlignment="1">
      <alignment horizontal="left"/>
    </xf>
    <xf numFmtId="0" fontId="42" fillId="6" borderId="24" xfId="0" applyFont="1" applyFill="1" applyBorder="1" applyAlignment="1">
      <alignment horizontal="left"/>
    </xf>
    <xf numFmtId="0" fontId="63" fillId="11" borderId="0" xfId="0" applyFont="1" applyFill="1" applyBorder="1" applyAlignment="1">
      <alignment horizontal="left"/>
    </xf>
    <xf numFmtId="0" fontId="68" fillId="8" borderId="11" xfId="0" applyFont="1" applyFill="1" applyBorder="1" applyAlignment="1">
      <alignment horizontal="right"/>
    </xf>
    <xf numFmtId="0" fontId="68" fillId="8" borderId="24" xfId="0" applyFont="1" applyFill="1" applyBorder="1" applyAlignment="1">
      <alignment horizontal="right"/>
    </xf>
    <xf numFmtId="0" fontId="24" fillId="3" borderId="29" xfId="0" applyFont="1" applyFill="1" applyBorder="1" applyAlignment="1">
      <alignment horizontal="left" vertical="center" indent="1"/>
    </xf>
    <xf numFmtId="0" fontId="24" fillId="3" borderId="31" xfId="0" applyFont="1" applyFill="1" applyBorder="1" applyAlignment="1">
      <alignment horizontal="left" vertical="center" indent="1"/>
    </xf>
    <xf numFmtId="0" fontId="24" fillId="3" borderId="30" xfId="0" applyFont="1" applyFill="1" applyBorder="1" applyAlignment="1">
      <alignment horizontal="left" vertical="center" indent="1"/>
    </xf>
    <xf numFmtId="0" fontId="24" fillId="3" borderId="28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0" fontId="55" fillId="5" borderId="0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left"/>
    </xf>
    <xf numFmtId="0" fontId="38" fillId="3" borderId="12" xfId="0" applyFont="1" applyFill="1" applyBorder="1" applyAlignment="1">
      <alignment horizontal="left"/>
    </xf>
    <xf numFmtId="0" fontId="38" fillId="3" borderId="16" xfId="0" applyFont="1" applyFill="1" applyBorder="1" applyAlignment="1">
      <alignment horizontal="left"/>
    </xf>
    <xf numFmtId="14" fontId="28" fillId="4" borderId="11" xfId="0" applyNumberFormat="1" applyFont="1" applyFill="1" applyBorder="1" applyAlignment="1">
      <alignment horizontal="left" indent="1"/>
    </xf>
    <xf numFmtId="14" fontId="28" fillId="4" borderId="12" xfId="0" applyNumberFormat="1" applyFont="1" applyFill="1" applyBorder="1" applyAlignment="1">
      <alignment horizontal="left" indent="1"/>
    </xf>
    <xf numFmtId="14" fontId="28" fillId="4" borderId="24" xfId="0" applyNumberFormat="1" applyFont="1" applyFill="1" applyBorder="1" applyAlignment="1">
      <alignment horizontal="left" indent="1"/>
    </xf>
    <xf numFmtId="0" fontId="34" fillId="7" borderId="11" xfId="0" applyFont="1" applyFill="1" applyBorder="1" applyAlignment="1">
      <alignment horizontal="right"/>
    </xf>
    <xf numFmtId="0" fontId="34" fillId="7" borderId="12" xfId="0" applyFont="1" applyFill="1" applyBorder="1" applyAlignment="1">
      <alignment horizontal="right"/>
    </xf>
    <xf numFmtId="0" fontId="34" fillId="7" borderId="24" xfId="0" applyFont="1" applyFill="1" applyBorder="1" applyAlignment="1">
      <alignment horizontal="right"/>
    </xf>
    <xf numFmtId="0" fontId="34" fillId="7" borderId="11" xfId="0" applyFont="1" applyFill="1" applyBorder="1" applyAlignment="1">
      <alignment horizontal="right" indent="1"/>
    </xf>
    <xf numFmtId="0" fontId="34" fillId="7" borderId="12" xfId="0" applyFont="1" applyFill="1" applyBorder="1" applyAlignment="1">
      <alignment horizontal="right" indent="1"/>
    </xf>
    <xf numFmtId="0" fontId="34" fillId="7" borderId="24" xfId="0" applyFont="1" applyFill="1" applyBorder="1" applyAlignment="1">
      <alignment horizontal="right" indent="1"/>
    </xf>
    <xf numFmtId="0" fontId="35" fillId="3" borderId="29" xfId="0" applyFont="1" applyFill="1" applyBorder="1" applyAlignment="1">
      <alignment horizontal="left" vertical="center" indent="1"/>
    </xf>
    <xf numFmtId="0" fontId="35" fillId="3" borderId="31" xfId="0" applyFont="1" applyFill="1" applyBorder="1" applyAlignment="1">
      <alignment horizontal="left" vertical="center" indent="1"/>
    </xf>
    <xf numFmtId="0" fontId="35" fillId="3" borderId="26" xfId="0" applyFont="1" applyFill="1" applyBorder="1" applyAlignment="1">
      <alignment horizontal="left" vertical="center" indent="1"/>
    </xf>
    <xf numFmtId="0" fontId="41" fillId="2" borderId="32" xfId="0" applyFont="1" applyFill="1" applyBorder="1" applyAlignment="1">
      <alignment horizontal="left"/>
    </xf>
    <xf numFmtId="0" fontId="41" fillId="2" borderId="33" xfId="0" applyFont="1" applyFill="1" applyBorder="1" applyAlignment="1">
      <alignment horizontal="left"/>
    </xf>
    <xf numFmtId="0" fontId="41" fillId="2" borderId="34" xfId="0" applyFont="1" applyFill="1" applyBorder="1" applyAlignment="1">
      <alignment horizontal="left"/>
    </xf>
    <xf numFmtId="0" fontId="27" fillId="3" borderId="29" xfId="0" applyFont="1" applyFill="1" applyBorder="1" applyAlignment="1">
      <alignment horizontal="left" vertical="center" indent="1"/>
    </xf>
    <xf numFmtId="0" fontId="27" fillId="3" borderId="31" xfId="0" applyFont="1" applyFill="1" applyBorder="1" applyAlignment="1">
      <alignment horizontal="left" vertical="center" indent="1"/>
    </xf>
    <xf numFmtId="0" fontId="27" fillId="3" borderId="35" xfId="0" applyFont="1" applyFill="1" applyBorder="1" applyAlignment="1">
      <alignment horizontal="left" vertical="center" indent="1"/>
    </xf>
    <xf numFmtId="0" fontId="27" fillId="3" borderId="30" xfId="0" applyFont="1" applyFill="1" applyBorder="1" applyAlignment="1">
      <alignment horizontal="left" vertical="center" indent="1"/>
    </xf>
    <xf numFmtId="0" fontId="27" fillId="3" borderId="28" xfId="0" applyFont="1" applyFill="1" applyBorder="1" applyAlignment="1">
      <alignment horizontal="left" vertical="center" indent="1"/>
    </xf>
    <xf numFmtId="0" fontId="27" fillId="3" borderId="36" xfId="0" applyFont="1" applyFill="1" applyBorder="1" applyAlignment="1">
      <alignment horizontal="left" vertical="center" indent="1"/>
    </xf>
    <xf numFmtId="0" fontId="58" fillId="0" borderId="0" xfId="0" applyFont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676275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7"/>
  <sheetViews>
    <sheetView tabSelected="1" view="pageLayout" zoomScaleNormal="115" zoomScaleSheetLayoutView="100" workbookViewId="0">
      <selection activeCell="D3" sqref="D3:J3"/>
    </sheetView>
  </sheetViews>
  <sheetFormatPr defaultRowHeight="12.75"/>
  <cols>
    <col min="1" max="1" width="8.42578125" style="7" customWidth="1"/>
    <col min="2" max="2" width="48.85546875" style="6" customWidth="1"/>
    <col min="3" max="3" width="10.85546875" style="197" customWidth="1"/>
    <col min="4" max="9" width="10.85546875" style="9" customWidth="1"/>
    <col min="10" max="10" width="1.140625" style="9" customWidth="1"/>
    <col min="11" max="12" width="9.28515625" style="6" bestFit="1" customWidth="1"/>
    <col min="13" max="16384" width="9.140625" style="6"/>
  </cols>
  <sheetData>
    <row r="1" spans="1:12" ht="18.75" customHeight="1">
      <c r="A1" s="317" t="s">
        <v>290</v>
      </c>
      <c r="B1" s="318"/>
      <c r="C1" s="318"/>
      <c r="D1" s="328" t="s">
        <v>277</v>
      </c>
      <c r="E1" s="328"/>
      <c r="F1" s="328"/>
      <c r="G1" s="328"/>
      <c r="H1" s="328"/>
      <c r="I1" s="328"/>
      <c r="J1" s="328"/>
      <c r="K1" s="316"/>
      <c r="L1" s="316"/>
    </row>
    <row r="2" spans="1:12" s="1" customFormat="1" ht="10.5" customHeight="1">
      <c r="A2" s="318"/>
      <c r="B2" s="318"/>
      <c r="C2" s="318"/>
      <c r="D2" s="328"/>
      <c r="E2" s="328"/>
      <c r="F2" s="328"/>
      <c r="G2" s="328"/>
      <c r="H2" s="328"/>
      <c r="I2" s="328"/>
      <c r="J2" s="328"/>
      <c r="K2" s="316"/>
      <c r="L2" s="316"/>
    </row>
    <row r="3" spans="1:12" s="1" customFormat="1" ht="66" customHeight="1" thickBot="1">
      <c r="A3" s="318"/>
      <c r="B3" s="318"/>
      <c r="C3" s="318"/>
      <c r="D3" s="328" t="s">
        <v>255</v>
      </c>
      <c r="E3" s="328"/>
      <c r="F3" s="328"/>
      <c r="G3" s="328"/>
      <c r="H3" s="328"/>
      <c r="I3" s="328"/>
      <c r="J3" s="328"/>
      <c r="K3" s="316"/>
      <c r="L3" s="316"/>
    </row>
    <row r="4" spans="1:12" s="2" customFormat="1" ht="48.75" customHeight="1" thickBot="1">
      <c r="A4" s="324" t="s">
        <v>289</v>
      </c>
      <c r="B4" s="325"/>
      <c r="C4" s="249" t="s">
        <v>256</v>
      </c>
      <c r="D4" s="249" t="s">
        <v>257</v>
      </c>
      <c r="E4" s="250" t="s">
        <v>258</v>
      </c>
      <c r="F4" s="251" t="s">
        <v>259</v>
      </c>
      <c r="G4" s="252">
        <v>2013</v>
      </c>
      <c r="H4" s="252">
        <v>2014</v>
      </c>
      <c r="I4" s="252">
        <v>2015</v>
      </c>
      <c r="J4" s="229"/>
      <c r="K4" s="316"/>
      <c r="L4" s="316"/>
    </row>
    <row r="5" spans="1:12" s="2" customFormat="1" ht="15" customHeight="1" thickBot="1">
      <c r="A5" s="326"/>
      <c r="B5" s="327"/>
      <c r="C5" s="241" t="s">
        <v>169</v>
      </c>
      <c r="D5" s="241" t="s">
        <v>169</v>
      </c>
      <c r="E5" s="247" t="s">
        <v>169</v>
      </c>
      <c r="F5" s="247" t="s">
        <v>169</v>
      </c>
      <c r="G5" s="247" t="s">
        <v>169</v>
      </c>
      <c r="H5" s="247" t="s">
        <v>169</v>
      </c>
      <c r="I5" s="247" t="s">
        <v>169</v>
      </c>
      <c r="J5" s="229"/>
      <c r="K5" s="316"/>
      <c r="L5" s="316"/>
    </row>
    <row r="6" spans="1:12" s="2" customFormat="1" ht="11.25" customHeight="1" thickBot="1">
      <c r="A6" s="173" t="s">
        <v>63</v>
      </c>
      <c r="B6" s="238"/>
      <c r="C6" s="242">
        <f>C7+C8+C9+C10</f>
        <v>703984</v>
      </c>
      <c r="D6" s="242">
        <f>D7+D8+D9+D10</f>
        <v>820450</v>
      </c>
      <c r="E6" s="242">
        <f>E7+E8+E9+E10</f>
        <v>870850</v>
      </c>
      <c r="F6" s="242">
        <f t="shared" ref="F6:G6" si="0">F7+F8+F9+F10</f>
        <v>819960</v>
      </c>
      <c r="G6" s="242">
        <f t="shared" si="0"/>
        <v>827960</v>
      </c>
      <c r="H6" s="242">
        <f t="shared" ref="H6:I6" si="1">H7+H8+H9+H10</f>
        <v>819960</v>
      </c>
      <c r="I6" s="242">
        <f t="shared" si="1"/>
        <v>819960</v>
      </c>
      <c r="J6" s="229"/>
      <c r="K6" s="316"/>
      <c r="L6" s="316"/>
    </row>
    <row r="7" spans="1:12" s="3" customFormat="1" ht="11.25" customHeight="1">
      <c r="A7" s="23" t="s">
        <v>78</v>
      </c>
      <c r="B7" s="239" t="s">
        <v>55</v>
      </c>
      <c r="C7" s="192">
        <v>603514</v>
      </c>
      <c r="D7" s="192">
        <v>722610</v>
      </c>
      <c r="E7" s="192">
        <v>769000</v>
      </c>
      <c r="F7" s="312">
        <v>720000</v>
      </c>
      <c r="G7" s="192">
        <v>728000</v>
      </c>
      <c r="H7" s="192">
        <v>720000</v>
      </c>
      <c r="I7" s="192">
        <v>720000</v>
      </c>
      <c r="J7" s="229"/>
      <c r="K7" s="316"/>
      <c r="L7" s="316"/>
    </row>
    <row r="8" spans="1:12" s="3" customFormat="1" ht="11.25" customHeight="1">
      <c r="A8" s="20">
        <v>121001</v>
      </c>
      <c r="B8" s="240" t="s">
        <v>85</v>
      </c>
      <c r="C8" s="192">
        <v>79970</v>
      </c>
      <c r="D8" s="192">
        <v>77920</v>
      </c>
      <c r="E8" s="192">
        <v>80400</v>
      </c>
      <c r="F8" s="312">
        <v>79120</v>
      </c>
      <c r="G8" s="192">
        <v>79120</v>
      </c>
      <c r="H8" s="192">
        <v>79120</v>
      </c>
      <c r="I8" s="192">
        <v>79120</v>
      </c>
      <c r="J8" s="229"/>
      <c r="K8" s="316"/>
      <c r="L8" s="316"/>
    </row>
    <row r="9" spans="1:12" s="2" customFormat="1" ht="11.25" customHeight="1">
      <c r="A9" s="20">
        <v>121002</v>
      </c>
      <c r="B9" s="240" t="s">
        <v>84</v>
      </c>
      <c r="C9" s="192">
        <v>20460</v>
      </c>
      <c r="D9" s="192">
        <v>19870</v>
      </c>
      <c r="E9" s="192">
        <v>21400</v>
      </c>
      <c r="F9" s="312">
        <v>20800</v>
      </c>
      <c r="G9" s="192">
        <v>20800</v>
      </c>
      <c r="H9" s="192">
        <v>20800</v>
      </c>
      <c r="I9" s="192">
        <v>20800</v>
      </c>
      <c r="J9" s="229"/>
      <c r="K9" s="316"/>
      <c r="L9" s="316"/>
    </row>
    <row r="10" spans="1:12" s="2" customFormat="1" ht="11.25" customHeight="1">
      <c r="A10" s="20">
        <v>121003</v>
      </c>
      <c r="B10" s="240" t="s">
        <v>86</v>
      </c>
      <c r="C10" s="192">
        <v>40</v>
      </c>
      <c r="D10" s="192">
        <v>50</v>
      </c>
      <c r="E10" s="192">
        <v>50</v>
      </c>
      <c r="F10" s="312">
        <v>40</v>
      </c>
      <c r="G10" s="192">
        <v>40</v>
      </c>
      <c r="H10" s="192">
        <v>40</v>
      </c>
      <c r="I10" s="192">
        <v>40</v>
      </c>
      <c r="J10" s="229"/>
      <c r="K10" s="316"/>
      <c r="L10" s="316"/>
    </row>
    <row r="11" spans="1:12" s="2" customFormat="1" ht="11.25" customHeight="1">
      <c r="A11" s="40"/>
      <c r="B11" s="41"/>
      <c r="C11" s="104"/>
      <c r="D11" s="229"/>
      <c r="E11" s="229"/>
      <c r="F11" s="229"/>
      <c r="G11" s="229"/>
      <c r="H11" s="229"/>
      <c r="I11" s="229"/>
      <c r="J11" s="229"/>
      <c r="K11" s="316"/>
      <c r="L11" s="316"/>
    </row>
    <row r="12" spans="1:12" s="2" customFormat="1" ht="11.25" customHeight="1" thickBot="1">
      <c r="A12" s="174" t="s">
        <v>64</v>
      </c>
      <c r="B12" s="175"/>
      <c r="C12" s="176">
        <f>C13+C14+C15</f>
        <v>30819</v>
      </c>
      <c r="D12" s="231">
        <f t="shared" ref="D12:E12" si="2">D13+D14+D15</f>
        <v>38760</v>
      </c>
      <c r="E12" s="231">
        <f t="shared" si="2"/>
        <v>43700</v>
      </c>
      <c r="F12" s="231">
        <f t="shared" ref="F12:G12" si="3">F13+F14+F15</f>
        <v>33870</v>
      </c>
      <c r="G12" s="231">
        <f t="shared" si="3"/>
        <v>33950</v>
      </c>
      <c r="H12" s="231">
        <f t="shared" ref="H12:I12" si="4">H13+H14+H15</f>
        <v>33950</v>
      </c>
      <c r="I12" s="231">
        <f t="shared" si="4"/>
        <v>33950</v>
      </c>
      <c r="J12" s="229"/>
      <c r="K12" s="316"/>
      <c r="L12" s="316"/>
    </row>
    <row r="13" spans="1:12" s="3" customFormat="1" ht="11.25" customHeight="1">
      <c r="A13" s="23" t="s">
        <v>79</v>
      </c>
      <c r="B13" s="15" t="s">
        <v>56</v>
      </c>
      <c r="C13" s="191">
        <v>1078</v>
      </c>
      <c r="D13" s="191">
        <v>1130</v>
      </c>
      <c r="E13" s="191">
        <v>1100</v>
      </c>
      <c r="F13" s="313">
        <v>1120</v>
      </c>
      <c r="G13" s="191">
        <v>1150</v>
      </c>
      <c r="H13" s="191">
        <v>1150</v>
      </c>
      <c r="I13" s="191">
        <v>1150</v>
      </c>
      <c r="J13" s="229"/>
      <c r="K13" s="316"/>
      <c r="L13" s="316"/>
    </row>
    <row r="14" spans="1:12" s="2" customFormat="1" ht="11.25" customHeight="1">
      <c r="A14" s="19" t="s">
        <v>80</v>
      </c>
      <c r="B14" s="16" t="s">
        <v>57</v>
      </c>
      <c r="C14" s="192">
        <v>521</v>
      </c>
      <c r="D14" s="192">
        <v>670</v>
      </c>
      <c r="E14" s="192">
        <v>600</v>
      </c>
      <c r="F14" s="312">
        <v>750</v>
      </c>
      <c r="G14" s="192">
        <v>800</v>
      </c>
      <c r="H14" s="192">
        <v>800</v>
      </c>
      <c r="I14" s="192">
        <v>800</v>
      </c>
      <c r="J14" s="229"/>
      <c r="K14" s="316"/>
      <c r="L14" s="316"/>
    </row>
    <row r="15" spans="1:12" s="2" customFormat="1" ht="11.25" customHeight="1">
      <c r="A15" s="19" t="s">
        <v>81</v>
      </c>
      <c r="B15" s="16" t="s">
        <v>58</v>
      </c>
      <c r="C15" s="192">
        <v>29220</v>
      </c>
      <c r="D15" s="192">
        <v>36960</v>
      </c>
      <c r="E15" s="192">
        <v>42000</v>
      </c>
      <c r="F15" s="312">
        <v>32000</v>
      </c>
      <c r="G15" s="192">
        <v>32000</v>
      </c>
      <c r="H15" s="192">
        <v>32000</v>
      </c>
      <c r="I15" s="192">
        <v>32000</v>
      </c>
      <c r="J15" s="229"/>
      <c r="K15" s="316"/>
      <c r="L15" s="316"/>
    </row>
    <row r="16" spans="1:12" s="2" customFormat="1" ht="11.25" customHeight="1" thickBot="1">
      <c r="A16" s="40"/>
      <c r="B16" s="41"/>
      <c r="C16" s="104"/>
      <c r="D16" s="169"/>
      <c r="E16" s="169"/>
      <c r="F16" s="169"/>
      <c r="G16" s="169"/>
      <c r="H16" s="169"/>
      <c r="I16" s="169"/>
      <c r="J16" s="169"/>
    </row>
    <row r="17" spans="1:10" s="2" customFormat="1" ht="11.25" customHeight="1" thickBot="1">
      <c r="A17" s="50" t="s">
        <v>82</v>
      </c>
      <c r="B17" s="51"/>
      <c r="C17" s="211">
        <f>C18+C19+C20</f>
        <v>251590</v>
      </c>
      <c r="D17" s="211">
        <f t="shared" ref="D17:E17" si="5">D18+D19+D20</f>
        <v>92730</v>
      </c>
      <c r="E17" s="211">
        <f t="shared" si="5"/>
        <v>157540</v>
      </c>
      <c r="F17" s="211">
        <f t="shared" ref="F17:G17" si="6">F18+F19+F20</f>
        <v>126000</v>
      </c>
      <c r="G17" s="211">
        <f t="shared" si="6"/>
        <v>130600</v>
      </c>
      <c r="H17" s="211">
        <f t="shared" ref="H17:I17" si="7">H18+H19+H20</f>
        <v>120600</v>
      </c>
      <c r="I17" s="211">
        <f t="shared" si="7"/>
        <v>120600</v>
      </c>
      <c r="J17" s="169"/>
    </row>
    <row r="18" spans="1:10" s="2" customFormat="1" ht="11.25" customHeight="1">
      <c r="A18" s="22">
        <v>212002</v>
      </c>
      <c r="B18" s="15" t="s">
        <v>59</v>
      </c>
      <c r="C18" s="192">
        <v>186740</v>
      </c>
      <c r="D18" s="192">
        <v>28120</v>
      </c>
      <c r="E18" s="192">
        <v>90000</v>
      </c>
      <c r="F18" s="312">
        <v>60000</v>
      </c>
      <c r="G18" s="192">
        <v>60000</v>
      </c>
      <c r="H18" s="192">
        <v>50000</v>
      </c>
      <c r="I18" s="192">
        <v>50000</v>
      </c>
      <c r="J18" s="169"/>
    </row>
    <row r="19" spans="1:10" s="2" customFormat="1" ht="11.25" customHeight="1">
      <c r="A19" s="20">
        <v>212003</v>
      </c>
      <c r="B19" s="16" t="s">
        <v>213</v>
      </c>
      <c r="C19" s="192">
        <v>14960</v>
      </c>
      <c r="D19" s="192">
        <v>15790</v>
      </c>
      <c r="E19" s="192">
        <v>17540</v>
      </c>
      <c r="F19" s="312">
        <v>17000</v>
      </c>
      <c r="G19" s="192">
        <v>20600</v>
      </c>
      <c r="H19" s="192">
        <v>20600</v>
      </c>
      <c r="I19" s="192">
        <v>20600</v>
      </c>
      <c r="J19" s="169"/>
    </row>
    <row r="20" spans="1:10" s="2" customFormat="1" ht="11.25" customHeight="1">
      <c r="A20" s="20">
        <v>212003</v>
      </c>
      <c r="B20" s="16" t="s">
        <v>214</v>
      </c>
      <c r="C20" s="192">
        <v>49890</v>
      </c>
      <c r="D20" s="192">
        <v>48820</v>
      </c>
      <c r="E20" s="192">
        <v>50000</v>
      </c>
      <c r="F20" s="312">
        <v>49000</v>
      </c>
      <c r="G20" s="192">
        <v>50000</v>
      </c>
      <c r="H20" s="192">
        <v>50000</v>
      </c>
      <c r="I20" s="192">
        <v>50000</v>
      </c>
      <c r="J20" s="169"/>
    </row>
    <row r="21" spans="1:10" s="2" customFormat="1" ht="11.25" customHeight="1" thickBot="1">
      <c r="A21" s="17"/>
      <c r="B21" s="18"/>
      <c r="C21" s="193"/>
      <c r="D21" s="169"/>
      <c r="E21" s="169"/>
      <c r="F21" s="169"/>
      <c r="G21" s="169"/>
      <c r="H21" s="169"/>
      <c r="I21" s="169"/>
      <c r="J21" s="169"/>
    </row>
    <row r="22" spans="1:10" s="2" customFormat="1" ht="11.25" customHeight="1">
      <c r="A22" s="177" t="s">
        <v>65</v>
      </c>
      <c r="B22" s="178"/>
      <c r="C22" s="194">
        <f>SUM(C23:C38)</f>
        <v>71900</v>
      </c>
      <c r="D22" s="194">
        <f t="shared" ref="D22:I22" si="8">SUM(D23:D38)</f>
        <v>64560</v>
      </c>
      <c r="E22" s="194">
        <f t="shared" si="8"/>
        <v>65580</v>
      </c>
      <c r="F22" s="194">
        <f t="shared" si="8"/>
        <v>70870</v>
      </c>
      <c r="G22" s="194">
        <f t="shared" si="8"/>
        <v>72440</v>
      </c>
      <c r="H22" s="194">
        <f t="shared" si="8"/>
        <v>71610</v>
      </c>
      <c r="I22" s="194">
        <f t="shared" si="8"/>
        <v>71880</v>
      </c>
      <c r="J22" s="169"/>
    </row>
    <row r="23" spans="1:10" s="2" customFormat="1" ht="11.25" customHeight="1">
      <c r="A23" s="20">
        <v>221004</v>
      </c>
      <c r="B23" s="16" t="s">
        <v>215</v>
      </c>
      <c r="C23" s="192">
        <v>5180</v>
      </c>
      <c r="D23" s="192">
        <v>4320</v>
      </c>
      <c r="E23" s="192">
        <v>5000</v>
      </c>
      <c r="F23" s="312">
        <v>5500</v>
      </c>
      <c r="G23" s="192">
        <v>6500</v>
      </c>
      <c r="H23" s="192">
        <v>6550</v>
      </c>
      <c r="I23" s="192">
        <v>6600</v>
      </c>
      <c r="J23" s="169"/>
    </row>
    <row r="24" spans="1:10" s="2" customFormat="1" ht="11.25" customHeight="1">
      <c r="A24" s="20">
        <v>221005</v>
      </c>
      <c r="B24" s="16" t="s">
        <v>216</v>
      </c>
      <c r="C24" s="192">
        <v>31400</v>
      </c>
      <c r="D24" s="192">
        <v>20910</v>
      </c>
      <c r="E24" s="192">
        <v>30000</v>
      </c>
      <c r="F24" s="312">
        <v>25000</v>
      </c>
      <c r="G24" s="192">
        <v>25000</v>
      </c>
      <c r="H24" s="192">
        <v>25000</v>
      </c>
      <c r="I24" s="192">
        <v>25000</v>
      </c>
      <c r="J24" s="169"/>
    </row>
    <row r="25" spans="1:10" s="2" customFormat="1" ht="11.25" customHeight="1">
      <c r="A25" s="20">
        <v>222003</v>
      </c>
      <c r="B25" s="16" t="s">
        <v>159</v>
      </c>
      <c r="C25" s="192">
        <v>170</v>
      </c>
      <c r="D25" s="192">
        <v>250</v>
      </c>
      <c r="E25" s="192">
        <v>100</v>
      </c>
      <c r="F25" s="312">
        <v>350</v>
      </c>
      <c r="G25" s="192">
        <v>300</v>
      </c>
      <c r="H25" s="192">
        <v>300</v>
      </c>
      <c r="I25" s="192">
        <v>300</v>
      </c>
      <c r="J25" s="169"/>
    </row>
    <row r="26" spans="1:10" s="2" customFormat="1" ht="11.25" customHeight="1">
      <c r="A26" s="20">
        <v>229005</v>
      </c>
      <c r="B26" s="16" t="s">
        <v>60</v>
      </c>
      <c r="C26" s="192">
        <v>530</v>
      </c>
      <c r="D26" s="192">
        <v>550</v>
      </c>
      <c r="E26" s="192">
        <v>700</v>
      </c>
      <c r="F26" s="312">
        <v>700</v>
      </c>
      <c r="G26" s="192">
        <v>800</v>
      </c>
      <c r="H26" s="192">
        <v>800</v>
      </c>
      <c r="I26" s="192">
        <v>800</v>
      </c>
      <c r="J26" s="169"/>
    </row>
    <row r="27" spans="1:10" s="2" customFormat="1" ht="11.25" customHeight="1">
      <c r="A27" s="19" t="s">
        <v>88</v>
      </c>
      <c r="B27" s="16" t="s">
        <v>87</v>
      </c>
      <c r="C27" s="192">
        <v>11430</v>
      </c>
      <c r="D27" s="192">
        <v>10140</v>
      </c>
      <c r="E27" s="192">
        <v>11500</v>
      </c>
      <c r="F27" s="312">
        <v>16000</v>
      </c>
      <c r="G27" s="192">
        <v>17000</v>
      </c>
      <c r="H27" s="192">
        <v>17500</v>
      </c>
      <c r="I27" s="192">
        <v>18000</v>
      </c>
      <c r="J27" s="169"/>
    </row>
    <row r="28" spans="1:10" s="2" customFormat="1" ht="11.25" customHeight="1">
      <c r="A28" s="19" t="s">
        <v>89</v>
      </c>
      <c r="B28" s="16" t="s">
        <v>90</v>
      </c>
      <c r="C28" s="192">
        <v>0</v>
      </c>
      <c r="D28" s="192">
        <v>670</v>
      </c>
      <c r="E28" s="192">
        <v>670</v>
      </c>
      <c r="F28" s="312">
        <v>670</v>
      </c>
      <c r="G28" s="192">
        <v>700</v>
      </c>
      <c r="H28" s="192">
        <v>700</v>
      </c>
      <c r="I28" s="192">
        <v>700</v>
      </c>
      <c r="J28" s="169"/>
    </row>
    <row r="29" spans="1:10" s="2" customFormat="1" ht="11.25" customHeight="1">
      <c r="A29" s="19" t="s">
        <v>91</v>
      </c>
      <c r="B29" s="16" t="s">
        <v>92</v>
      </c>
      <c r="C29" s="192">
        <v>2270</v>
      </c>
      <c r="D29" s="192">
        <v>6720</v>
      </c>
      <c r="E29" s="192">
        <v>4500</v>
      </c>
      <c r="F29" s="312">
        <v>5000</v>
      </c>
      <c r="G29" s="192">
        <v>5000</v>
      </c>
      <c r="H29" s="192">
        <v>5500</v>
      </c>
      <c r="I29" s="192">
        <v>5600</v>
      </c>
      <c r="J29" s="169"/>
    </row>
    <row r="30" spans="1:10" s="2" customFormat="1" ht="11.25" customHeight="1">
      <c r="A30" s="19" t="s">
        <v>272</v>
      </c>
      <c r="B30" s="16" t="s">
        <v>273</v>
      </c>
      <c r="C30" s="192">
        <v>0</v>
      </c>
      <c r="D30" s="192">
        <v>0</v>
      </c>
      <c r="E30" s="192">
        <v>0</v>
      </c>
      <c r="F30" s="312">
        <v>550</v>
      </c>
      <c r="G30" s="192">
        <v>550</v>
      </c>
      <c r="H30" s="192">
        <v>550</v>
      </c>
      <c r="I30" s="192">
        <v>550</v>
      </c>
      <c r="J30" s="169"/>
    </row>
    <row r="31" spans="1:10" s="2" customFormat="1" ht="11.25" customHeight="1">
      <c r="A31" s="19" t="s">
        <v>93</v>
      </c>
      <c r="B31" s="16" t="s">
        <v>94</v>
      </c>
      <c r="C31" s="192">
        <v>380</v>
      </c>
      <c r="D31" s="192">
        <v>430</v>
      </c>
      <c r="E31" s="192">
        <v>380</v>
      </c>
      <c r="F31" s="312">
        <v>350</v>
      </c>
      <c r="G31" s="192">
        <v>350</v>
      </c>
      <c r="H31" s="192">
        <v>360</v>
      </c>
      <c r="I31" s="192">
        <v>370</v>
      </c>
      <c r="J31" s="169"/>
    </row>
    <row r="32" spans="1:10" s="2" customFormat="1" ht="11.25" hidden="1" customHeight="1">
      <c r="A32" s="19" t="s">
        <v>95</v>
      </c>
      <c r="B32" s="16" t="s">
        <v>96</v>
      </c>
      <c r="C32" s="192"/>
      <c r="D32" s="192"/>
      <c r="E32" s="192"/>
      <c r="F32" s="312"/>
      <c r="G32" s="192"/>
      <c r="H32" s="192"/>
      <c r="I32" s="192"/>
      <c r="J32" s="169"/>
    </row>
    <row r="33" spans="1:10" s="2" customFormat="1" ht="11.25" customHeight="1">
      <c r="A33" s="19" t="s">
        <v>95</v>
      </c>
      <c r="B33" s="16" t="s">
        <v>274</v>
      </c>
      <c r="C33" s="192">
        <v>0</v>
      </c>
      <c r="D33" s="192">
        <v>0</v>
      </c>
      <c r="E33" s="192">
        <v>0</v>
      </c>
      <c r="F33" s="312">
        <v>2000</v>
      </c>
      <c r="G33" s="192">
        <v>2000</v>
      </c>
      <c r="H33" s="192">
        <v>2000</v>
      </c>
      <c r="I33" s="192">
        <v>2000</v>
      </c>
      <c r="J33" s="169"/>
    </row>
    <row r="34" spans="1:10" s="2" customFormat="1" ht="11.25" customHeight="1">
      <c r="A34" s="19" t="s">
        <v>97</v>
      </c>
      <c r="B34" s="16" t="s">
        <v>98</v>
      </c>
      <c r="C34" s="192">
        <v>7240</v>
      </c>
      <c r="D34" s="192">
        <v>5270</v>
      </c>
      <c r="E34" s="192">
        <v>6500</v>
      </c>
      <c r="F34" s="312">
        <v>5000</v>
      </c>
      <c r="G34" s="192">
        <v>4000</v>
      </c>
      <c r="H34" s="192">
        <v>4100</v>
      </c>
      <c r="I34" s="192">
        <v>4200</v>
      </c>
      <c r="J34" s="169"/>
    </row>
    <row r="35" spans="1:10" s="2" customFormat="1" ht="11.25" customHeight="1">
      <c r="A35" s="19" t="s">
        <v>99</v>
      </c>
      <c r="B35" s="16" t="s">
        <v>100</v>
      </c>
      <c r="C35" s="192">
        <v>560</v>
      </c>
      <c r="D35" s="192">
        <v>670</v>
      </c>
      <c r="E35" s="192">
        <v>630</v>
      </c>
      <c r="F35" s="312">
        <v>650</v>
      </c>
      <c r="G35" s="192">
        <v>640</v>
      </c>
      <c r="H35" s="192">
        <v>650</v>
      </c>
      <c r="I35" s="192">
        <v>660</v>
      </c>
      <c r="J35" s="169"/>
    </row>
    <row r="36" spans="1:10" s="2" customFormat="1" ht="11.25" customHeight="1">
      <c r="A36" s="19" t="s">
        <v>180</v>
      </c>
      <c r="B36" s="16" t="s">
        <v>179</v>
      </c>
      <c r="C36" s="192">
        <v>12740</v>
      </c>
      <c r="D36" s="192">
        <v>13970</v>
      </c>
      <c r="E36" s="192">
        <v>5000</v>
      </c>
      <c r="F36" s="312">
        <v>8500</v>
      </c>
      <c r="G36" s="192">
        <v>9000</v>
      </c>
      <c r="H36" s="192">
        <v>7000</v>
      </c>
      <c r="I36" s="192">
        <v>6500</v>
      </c>
      <c r="J36" s="169"/>
    </row>
    <row r="37" spans="1:10" s="2" customFormat="1" ht="11.25" customHeight="1">
      <c r="A37" s="19" t="s">
        <v>195</v>
      </c>
      <c r="B37" s="16" t="s">
        <v>194</v>
      </c>
      <c r="C37" s="192">
        <v>0</v>
      </c>
      <c r="D37" s="192">
        <v>660</v>
      </c>
      <c r="E37" s="192">
        <v>600</v>
      </c>
      <c r="F37" s="312">
        <v>600</v>
      </c>
      <c r="G37" s="192">
        <v>600</v>
      </c>
      <c r="H37" s="192">
        <v>600</v>
      </c>
      <c r="I37" s="192">
        <v>600</v>
      </c>
      <c r="J37" s="169"/>
    </row>
    <row r="38" spans="1:10" s="2" customFormat="1" ht="11.25" customHeight="1">
      <c r="A38" s="20"/>
      <c r="B38" s="16"/>
      <c r="C38" s="192"/>
      <c r="D38" s="192"/>
      <c r="E38" s="192"/>
      <c r="F38" s="312"/>
      <c r="G38" s="192"/>
      <c r="H38" s="192"/>
      <c r="I38" s="192"/>
      <c r="J38" s="169"/>
    </row>
    <row r="39" spans="1:10" s="2" customFormat="1" ht="11.25" customHeight="1" thickBot="1">
      <c r="A39" s="42"/>
      <c r="B39" s="41"/>
      <c r="C39" s="104"/>
      <c r="D39" s="169"/>
      <c r="E39" s="169"/>
      <c r="F39" s="169"/>
      <c r="G39" s="169"/>
      <c r="H39" s="169"/>
      <c r="I39" s="169"/>
      <c r="J39" s="169"/>
    </row>
    <row r="40" spans="1:10" s="2" customFormat="1" ht="11.25" customHeight="1" thickBot="1">
      <c r="A40" s="319" t="s">
        <v>66</v>
      </c>
      <c r="B40" s="320"/>
      <c r="C40" s="195">
        <f>C41</f>
        <v>140</v>
      </c>
      <c r="D40" s="232">
        <f t="shared" ref="D40:I40" si="9">D41</f>
        <v>60</v>
      </c>
      <c r="E40" s="232">
        <f t="shared" si="9"/>
        <v>50</v>
      </c>
      <c r="F40" s="232">
        <f t="shared" si="9"/>
        <v>80</v>
      </c>
      <c r="G40" s="232">
        <f t="shared" si="9"/>
        <v>80</v>
      </c>
      <c r="H40" s="232">
        <f t="shared" si="9"/>
        <v>90</v>
      </c>
      <c r="I40" s="232">
        <f t="shared" si="9"/>
        <v>90</v>
      </c>
      <c r="J40" s="169"/>
    </row>
    <row r="41" spans="1:10" s="4" customFormat="1" ht="11.25" customHeight="1">
      <c r="A41" s="21">
        <v>242</v>
      </c>
      <c r="B41" s="15" t="s">
        <v>101</v>
      </c>
      <c r="C41" s="191">
        <v>140</v>
      </c>
      <c r="D41" s="191">
        <v>60</v>
      </c>
      <c r="E41" s="191">
        <v>50</v>
      </c>
      <c r="F41" s="313">
        <v>80</v>
      </c>
      <c r="G41" s="191">
        <v>80</v>
      </c>
      <c r="H41" s="191">
        <v>90</v>
      </c>
      <c r="I41" s="191">
        <v>90</v>
      </c>
      <c r="J41" s="170"/>
    </row>
    <row r="42" spans="1:10" s="2" customFormat="1" ht="11.25" customHeight="1" thickBot="1">
      <c r="A42" s="40"/>
      <c r="B42" s="41"/>
      <c r="C42" s="104"/>
      <c r="D42" s="169"/>
      <c r="E42" s="169"/>
      <c r="F42" s="169"/>
      <c r="G42" s="169"/>
      <c r="H42" s="169"/>
      <c r="I42" s="169"/>
      <c r="J42" s="169"/>
    </row>
    <row r="43" spans="1:10" s="2" customFormat="1" ht="11.25" customHeight="1" thickBot="1">
      <c r="A43" s="50" t="s">
        <v>26</v>
      </c>
      <c r="B43" s="51"/>
      <c r="C43" s="195">
        <f>C44+C45+C46</f>
        <v>25910</v>
      </c>
      <c r="D43" s="232">
        <f t="shared" ref="D43:E43" si="10">D44+D45+D46</f>
        <v>35420</v>
      </c>
      <c r="E43" s="232">
        <f t="shared" si="10"/>
        <v>25400</v>
      </c>
      <c r="F43" s="232">
        <f t="shared" ref="F43:G43" si="11">F44+F45+F46</f>
        <v>32280</v>
      </c>
      <c r="G43" s="232">
        <f t="shared" si="11"/>
        <v>35500</v>
      </c>
      <c r="H43" s="232">
        <f t="shared" ref="H43:I43" si="12">H44+H45+H46</f>
        <v>35550</v>
      </c>
      <c r="I43" s="232">
        <f t="shared" si="12"/>
        <v>36550</v>
      </c>
      <c r="J43" s="169"/>
    </row>
    <row r="44" spans="1:10" s="3" customFormat="1" ht="11.25" customHeight="1">
      <c r="A44" s="22">
        <v>292006</v>
      </c>
      <c r="B44" s="15" t="s">
        <v>102</v>
      </c>
      <c r="C44" s="191">
        <v>0</v>
      </c>
      <c r="D44" s="191">
        <v>490</v>
      </c>
      <c r="E44" s="191">
        <v>100</v>
      </c>
      <c r="F44" s="313">
        <v>1570</v>
      </c>
      <c r="G44" s="191">
        <v>200</v>
      </c>
      <c r="H44" s="191">
        <v>250</v>
      </c>
      <c r="I44" s="191">
        <v>250</v>
      </c>
      <c r="J44" s="171"/>
    </row>
    <row r="45" spans="1:10" s="3" customFormat="1" ht="11.25" customHeight="1">
      <c r="A45" s="20">
        <v>292008</v>
      </c>
      <c r="B45" s="16" t="s">
        <v>61</v>
      </c>
      <c r="C45" s="191">
        <v>410</v>
      </c>
      <c r="D45" s="191">
        <v>350</v>
      </c>
      <c r="E45" s="191">
        <v>300</v>
      </c>
      <c r="F45" s="313">
        <v>300</v>
      </c>
      <c r="G45" s="191">
        <v>300</v>
      </c>
      <c r="H45" s="191">
        <v>300</v>
      </c>
      <c r="I45" s="191">
        <v>300</v>
      </c>
      <c r="J45" s="171"/>
    </row>
    <row r="46" spans="1:10" s="3" customFormat="1" ht="11.25" customHeight="1">
      <c r="A46" s="20">
        <v>292012</v>
      </c>
      <c r="B46" s="16" t="s">
        <v>234</v>
      </c>
      <c r="C46" s="191">
        <v>25500</v>
      </c>
      <c r="D46" s="191">
        <v>34580</v>
      </c>
      <c r="E46" s="191">
        <v>25000</v>
      </c>
      <c r="F46" s="313">
        <v>30410</v>
      </c>
      <c r="G46" s="191">
        <v>35000</v>
      </c>
      <c r="H46" s="191">
        <v>35000</v>
      </c>
      <c r="I46" s="191">
        <v>36000</v>
      </c>
      <c r="J46" s="171"/>
    </row>
    <row r="47" spans="1:10" s="3" customFormat="1" ht="11.25" customHeight="1">
      <c r="A47" s="276"/>
      <c r="B47" s="277"/>
      <c r="C47" s="258"/>
      <c r="D47" s="258"/>
      <c r="E47" s="258"/>
      <c r="F47" s="258"/>
      <c r="G47" s="258"/>
      <c r="H47" s="258"/>
      <c r="I47" s="258"/>
      <c r="J47" s="171"/>
    </row>
    <row r="48" spans="1:10" s="3" customFormat="1" ht="11.25" customHeight="1">
      <c r="A48" s="321" t="s">
        <v>265</v>
      </c>
      <c r="B48" s="321"/>
      <c r="C48" s="290">
        <f>SUM(C49:C51)</f>
        <v>74134</v>
      </c>
      <c r="D48" s="290">
        <f>SUM(D49:D51)</f>
        <v>10480</v>
      </c>
      <c r="E48" s="290">
        <f t="shared" ref="E48:I48" si="13">SUM(E49:E51)</f>
        <v>0</v>
      </c>
      <c r="F48" s="290">
        <f t="shared" si="13"/>
        <v>2000</v>
      </c>
      <c r="G48" s="290">
        <f t="shared" si="13"/>
        <v>1000</v>
      </c>
      <c r="H48" s="290">
        <f t="shared" si="13"/>
        <v>1000</v>
      </c>
      <c r="I48" s="290">
        <f t="shared" si="13"/>
        <v>1000</v>
      </c>
      <c r="J48" s="171"/>
    </row>
    <row r="49" spans="1:10" s="3" customFormat="1" ht="11.25" customHeight="1">
      <c r="A49" s="275">
        <v>231</v>
      </c>
      <c r="B49" s="275" t="s">
        <v>267</v>
      </c>
      <c r="C49" s="278">
        <v>0</v>
      </c>
      <c r="D49" s="278">
        <v>800</v>
      </c>
      <c r="E49" s="278">
        <v>0</v>
      </c>
      <c r="F49" s="312">
        <v>0</v>
      </c>
      <c r="G49" s="278">
        <v>0</v>
      </c>
      <c r="H49" s="278">
        <v>0</v>
      </c>
      <c r="I49" s="278">
        <v>0</v>
      </c>
      <c r="J49" s="171"/>
    </row>
    <row r="50" spans="1:10" s="3" customFormat="1" ht="11.25" customHeight="1">
      <c r="A50" s="20">
        <v>233001</v>
      </c>
      <c r="B50" s="275" t="s">
        <v>266</v>
      </c>
      <c r="C50" s="278">
        <v>1890</v>
      </c>
      <c r="D50" s="278">
        <v>9680</v>
      </c>
      <c r="E50" s="278">
        <v>0</v>
      </c>
      <c r="F50" s="312">
        <v>2000</v>
      </c>
      <c r="G50" s="278">
        <v>1000</v>
      </c>
      <c r="H50" s="278">
        <v>1000</v>
      </c>
      <c r="I50" s="278">
        <v>1000</v>
      </c>
      <c r="J50" s="171"/>
    </row>
    <row r="51" spans="1:10" s="3" customFormat="1" ht="11.25" customHeight="1">
      <c r="A51" s="20">
        <v>454001</v>
      </c>
      <c r="B51" s="275" t="s">
        <v>268</v>
      </c>
      <c r="C51" s="278">
        <v>72244</v>
      </c>
      <c r="D51" s="278">
        <v>0</v>
      </c>
      <c r="E51" s="278">
        <v>0</v>
      </c>
      <c r="F51" s="312">
        <v>0</v>
      </c>
      <c r="G51" s="278">
        <v>0</v>
      </c>
      <c r="H51" s="278">
        <v>0</v>
      </c>
      <c r="I51" s="278">
        <v>0</v>
      </c>
      <c r="J51" s="171"/>
    </row>
    <row r="52" spans="1:10" s="2" customFormat="1" ht="11.25" customHeight="1" thickBot="1">
      <c r="A52" s="42"/>
      <c r="B52" s="41"/>
      <c r="C52" s="104"/>
      <c r="D52" s="169"/>
      <c r="E52" s="169"/>
      <c r="F52" s="169"/>
      <c r="G52" s="169"/>
      <c r="H52" s="169"/>
      <c r="I52" s="169"/>
      <c r="J52" s="169"/>
    </row>
    <row r="53" spans="1:10" s="2" customFormat="1" ht="11.25" customHeight="1">
      <c r="A53" s="293" t="s">
        <v>62</v>
      </c>
      <c r="B53" s="294"/>
      <c r="C53" s="295">
        <f>C54</f>
        <v>474000</v>
      </c>
      <c r="D53" s="243">
        <f t="shared" ref="D53:I53" si="14">D54</f>
        <v>448046</v>
      </c>
      <c r="E53" s="244">
        <f t="shared" si="14"/>
        <v>420826</v>
      </c>
      <c r="F53" s="244">
        <f t="shared" si="14"/>
        <v>420826</v>
      </c>
      <c r="G53" s="244">
        <f t="shared" si="14"/>
        <v>440685</v>
      </c>
      <c r="H53" s="244">
        <f t="shared" si="14"/>
        <v>440685</v>
      </c>
      <c r="I53" s="244">
        <f t="shared" si="14"/>
        <v>440685</v>
      </c>
      <c r="J53" s="169"/>
    </row>
    <row r="54" spans="1:10" s="2" customFormat="1" ht="11.25" customHeight="1">
      <c r="A54" s="20" t="s">
        <v>77</v>
      </c>
      <c r="B54" s="16" t="s">
        <v>103</v>
      </c>
      <c r="C54" s="192">
        <v>474000</v>
      </c>
      <c r="D54" s="192">
        <v>448046</v>
      </c>
      <c r="E54" s="192">
        <v>420826</v>
      </c>
      <c r="F54" s="312">
        <v>420826</v>
      </c>
      <c r="G54" s="278">
        <v>440685</v>
      </c>
      <c r="H54" s="278">
        <v>440685</v>
      </c>
      <c r="I54" s="278">
        <v>440685</v>
      </c>
      <c r="J54" s="169"/>
    </row>
    <row r="55" spans="1:10" s="2" customFormat="1" ht="11.25" customHeight="1" thickBot="1">
      <c r="A55" s="276"/>
      <c r="B55" s="291"/>
      <c r="C55" s="292"/>
      <c r="D55" s="292"/>
      <c r="E55" s="296"/>
      <c r="F55" s="296"/>
      <c r="G55" s="296"/>
      <c r="H55" s="296"/>
      <c r="I55" s="296"/>
      <c r="J55" s="169"/>
    </row>
    <row r="56" spans="1:10" s="2" customFormat="1" ht="11.25" customHeight="1" thickBot="1">
      <c r="A56" s="322" t="s">
        <v>167</v>
      </c>
      <c r="B56" s="323"/>
      <c r="C56" s="297">
        <f t="shared" ref="C56:I56" si="15">C6+C12+C17+C22+C40+C43+C53</f>
        <v>1558343</v>
      </c>
      <c r="D56" s="297">
        <f t="shared" si="15"/>
        <v>1500026</v>
      </c>
      <c r="E56" s="297">
        <f t="shared" si="15"/>
        <v>1583946</v>
      </c>
      <c r="F56" s="314">
        <f t="shared" si="15"/>
        <v>1503886</v>
      </c>
      <c r="G56" s="297">
        <f t="shared" si="15"/>
        <v>1541215</v>
      </c>
      <c r="H56" s="297">
        <f t="shared" si="15"/>
        <v>1522445</v>
      </c>
      <c r="I56" s="297">
        <f t="shared" si="15"/>
        <v>1523715</v>
      </c>
      <c r="J56" s="169"/>
    </row>
    <row r="57" spans="1:10" s="2" customFormat="1" ht="11.25" customHeight="1">
      <c r="A57" s="273"/>
      <c r="B57" s="273"/>
      <c r="C57" s="274"/>
      <c r="D57" s="274"/>
      <c r="E57" s="274"/>
      <c r="F57" s="274"/>
      <c r="G57" s="274"/>
      <c r="H57" s="274"/>
      <c r="I57" s="274"/>
      <c r="J57" s="169"/>
    </row>
    <row r="58" spans="1:10" s="2" customFormat="1" ht="11.25" customHeight="1">
      <c r="A58" s="43"/>
      <c r="B58" s="44"/>
      <c r="C58" s="45"/>
      <c r="D58" s="169"/>
      <c r="E58" s="169"/>
      <c r="F58" s="169"/>
      <c r="G58" s="169"/>
      <c r="H58" s="169"/>
      <c r="I58" s="169"/>
      <c r="J58" s="169"/>
    </row>
    <row r="59" spans="1:10" s="2" customFormat="1" ht="11.25" customHeight="1">
      <c r="A59" s="208"/>
      <c r="B59" s="209" t="s">
        <v>208</v>
      </c>
      <c r="C59" s="210">
        <v>0</v>
      </c>
      <c r="D59" s="13">
        <v>10669</v>
      </c>
      <c r="E59" s="13">
        <v>10480</v>
      </c>
      <c r="F59" s="312">
        <v>10480</v>
      </c>
      <c r="G59" s="13">
        <v>10480</v>
      </c>
      <c r="H59" s="13">
        <v>10480</v>
      </c>
      <c r="I59" s="13">
        <v>10480</v>
      </c>
      <c r="J59" s="169"/>
    </row>
    <row r="60" spans="1:10" s="2" customFormat="1" ht="11.25" customHeight="1" thickBot="1">
      <c r="A60" s="43"/>
      <c r="B60" s="41"/>
      <c r="C60" s="45"/>
      <c r="D60" s="169"/>
      <c r="E60" s="169"/>
      <c r="F60" s="169"/>
      <c r="G60" s="169"/>
      <c r="H60" s="169"/>
      <c r="I60" s="169"/>
      <c r="J60" s="169"/>
    </row>
    <row r="61" spans="1:10" s="2" customFormat="1" ht="15.75" thickBot="1">
      <c r="A61" s="48" t="s">
        <v>271</v>
      </c>
      <c r="B61" s="56"/>
      <c r="C61" s="287">
        <f>C56+C59+C48</f>
        <v>1632477</v>
      </c>
      <c r="D61" s="287">
        <f t="shared" ref="D61:I61" si="16">D56+D59+D48</f>
        <v>1521175</v>
      </c>
      <c r="E61" s="287">
        <f t="shared" si="16"/>
        <v>1594426</v>
      </c>
      <c r="F61" s="315">
        <f t="shared" si="16"/>
        <v>1516366</v>
      </c>
      <c r="G61" s="287">
        <f t="shared" si="16"/>
        <v>1552695</v>
      </c>
      <c r="H61" s="287">
        <f t="shared" si="16"/>
        <v>1533925</v>
      </c>
      <c r="I61" s="287">
        <f t="shared" si="16"/>
        <v>1535195</v>
      </c>
      <c r="J61" s="169"/>
    </row>
    <row r="62" spans="1:10" s="5" customFormat="1" ht="15.75" thickBot="1">
      <c r="A62" s="49" t="s">
        <v>16</v>
      </c>
      <c r="B62" s="57"/>
      <c r="C62" s="288">
        <f>SUM(C61:C61)</f>
        <v>1632477</v>
      </c>
      <c r="D62" s="288">
        <f>SUM(D61:D61)</f>
        <v>1521175</v>
      </c>
      <c r="E62" s="289">
        <f t="shared" ref="E62" si="17">SUM(E61:E61)</f>
        <v>1594426</v>
      </c>
      <c r="F62" s="289">
        <f t="shared" ref="F62:G62" si="18">SUM(F61:F61)</f>
        <v>1516366</v>
      </c>
      <c r="G62" s="289">
        <f t="shared" si="18"/>
        <v>1552695</v>
      </c>
      <c r="H62" s="289">
        <f t="shared" ref="H62:I62" si="19">SUM(H61:H61)</f>
        <v>1533925</v>
      </c>
      <c r="I62" s="289">
        <f t="shared" si="19"/>
        <v>1535195</v>
      </c>
      <c r="J62" s="172"/>
    </row>
    <row r="63" spans="1:10" s="5" customFormat="1">
      <c r="A63" s="52"/>
      <c r="C63" s="196"/>
      <c r="D63" s="172"/>
      <c r="E63" s="172"/>
      <c r="F63" s="172"/>
      <c r="G63" s="172"/>
      <c r="H63" s="172"/>
      <c r="I63" s="172"/>
      <c r="J63" s="172"/>
    </row>
    <row r="64" spans="1:10" s="5" customFormat="1">
      <c r="A64" s="52"/>
      <c r="C64" s="196"/>
      <c r="D64" s="172"/>
      <c r="E64" s="172"/>
      <c r="F64" s="172"/>
      <c r="G64" s="172"/>
      <c r="H64" s="172"/>
      <c r="I64" s="172"/>
      <c r="J64" s="172"/>
    </row>
    <row r="65" spans="1:3" ht="15.75">
      <c r="A65" s="52"/>
      <c r="B65" s="53"/>
    </row>
    <row r="66" spans="1:3">
      <c r="A66" s="8"/>
      <c r="B66" s="9"/>
      <c r="C66" s="198"/>
    </row>
    <row r="67" spans="1:3">
      <c r="A67" s="8"/>
      <c r="B67" s="9"/>
      <c r="C67" s="198"/>
    </row>
    <row r="68" spans="1:3">
      <c r="A68" s="8"/>
      <c r="B68" s="9"/>
      <c r="C68" s="198"/>
    </row>
    <row r="69" spans="1:3">
      <c r="A69" s="8"/>
      <c r="B69" s="9"/>
      <c r="C69" s="198"/>
    </row>
    <row r="70" spans="1:3">
      <c r="A70" s="8"/>
      <c r="B70" s="9"/>
      <c r="C70" s="198"/>
    </row>
    <row r="71" spans="1:3">
      <c r="A71" s="8"/>
      <c r="B71" s="9"/>
      <c r="C71" s="198"/>
    </row>
    <row r="72" spans="1:3">
      <c r="A72" s="8"/>
      <c r="B72" s="9"/>
      <c r="C72" s="198"/>
    </row>
    <row r="73" spans="1:3">
      <c r="A73" s="8"/>
      <c r="B73" s="9"/>
      <c r="C73" s="198"/>
    </row>
    <row r="74" spans="1:3">
      <c r="A74" s="8"/>
      <c r="B74" s="9"/>
      <c r="C74" s="198"/>
    </row>
    <row r="75" spans="1:3">
      <c r="A75" s="8"/>
      <c r="B75" s="9"/>
      <c r="C75" s="198"/>
    </row>
    <row r="76" spans="1:3">
      <c r="A76" s="8"/>
      <c r="B76" s="9"/>
      <c r="C76" s="198"/>
    </row>
    <row r="77" spans="1:3">
      <c r="A77" s="8"/>
      <c r="B77" s="9"/>
      <c r="C77" s="198"/>
    </row>
    <row r="78" spans="1:3">
      <c r="A78" s="8"/>
      <c r="B78" s="9"/>
      <c r="C78" s="198"/>
    </row>
    <row r="79" spans="1:3">
      <c r="A79" s="8"/>
      <c r="B79" s="9"/>
      <c r="C79" s="198"/>
    </row>
    <row r="80" spans="1:3">
      <c r="A80" s="8"/>
      <c r="B80" s="9"/>
      <c r="C80" s="198"/>
    </row>
    <row r="81" spans="1:3">
      <c r="A81" s="8"/>
      <c r="B81" s="9"/>
      <c r="C81" s="198"/>
    </row>
    <row r="82" spans="1:3">
      <c r="A82" s="8"/>
      <c r="B82" s="9"/>
      <c r="C82" s="198"/>
    </row>
    <row r="83" spans="1:3">
      <c r="A83" s="8"/>
      <c r="B83" s="9"/>
      <c r="C83" s="198"/>
    </row>
    <row r="84" spans="1:3">
      <c r="A84" s="8"/>
      <c r="B84" s="9"/>
      <c r="C84" s="198"/>
    </row>
    <row r="85" spans="1:3">
      <c r="A85" s="8"/>
      <c r="B85" s="9"/>
      <c r="C85" s="198"/>
    </row>
    <row r="86" spans="1:3">
      <c r="A86" s="8"/>
      <c r="B86" s="9"/>
      <c r="C86" s="198"/>
    </row>
    <row r="87" spans="1:3">
      <c r="A87" s="8"/>
      <c r="B87" s="9"/>
      <c r="C87" s="198"/>
    </row>
    <row r="88" spans="1:3">
      <c r="A88" s="8"/>
      <c r="B88" s="9"/>
      <c r="C88" s="198"/>
    </row>
    <row r="89" spans="1:3">
      <c r="A89" s="8"/>
      <c r="B89" s="9"/>
      <c r="C89" s="198"/>
    </row>
    <row r="90" spans="1:3">
      <c r="A90" s="8"/>
      <c r="B90" s="9"/>
      <c r="C90" s="198"/>
    </row>
    <row r="91" spans="1:3">
      <c r="A91" s="8"/>
      <c r="B91" s="9"/>
      <c r="C91" s="198"/>
    </row>
    <row r="92" spans="1:3">
      <c r="A92" s="8"/>
      <c r="B92" s="9"/>
      <c r="C92" s="198"/>
    </row>
    <row r="93" spans="1:3">
      <c r="A93" s="8"/>
      <c r="B93" s="9"/>
      <c r="C93" s="198"/>
    </row>
    <row r="94" spans="1:3">
      <c r="A94" s="8"/>
      <c r="B94" s="9"/>
      <c r="C94" s="198"/>
    </row>
    <row r="95" spans="1:3">
      <c r="A95" s="8"/>
      <c r="B95" s="9"/>
      <c r="C95" s="198"/>
    </row>
    <row r="96" spans="1:3">
      <c r="A96" s="8"/>
      <c r="B96" s="9"/>
      <c r="C96" s="198"/>
    </row>
    <row r="97" spans="1:3">
      <c r="A97" s="8"/>
      <c r="B97" s="9"/>
      <c r="C97" s="198"/>
    </row>
    <row r="98" spans="1:3">
      <c r="A98" s="8"/>
      <c r="B98" s="9"/>
      <c r="C98" s="198"/>
    </row>
    <row r="99" spans="1:3">
      <c r="A99" s="8"/>
      <c r="B99" s="9"/>
      <c r="C99" s="198"/>
    </row>
    <row r="100" spans="1:3">
      <c r="A100" s="8"/>
      <c r="B100" s="9"/>
      <c r="C100" s="198"/>
    </row>
    <row r="101" spans="1:3">
      <c r="A101" s="8"/>
      <c r="B101" s="9"/>
      <c r="C101" s="198"/>
    </row>
    <row r="102" spans="1:3">
      <c r="A102" s="8"/>
      <c r="B102" s="9"/>
      <c r="C102" s="198"/>
    </row>
    <row r="103" spans="1:3">
      <c r="A103" s="8"/>
      <c r="B103" s="9"/>
      <c r="C103" s="198"/>
    </row>
    <row r="104" spans="1:3">
      <c r="A104" s="8"/>
      <c r="B104" s="9"/>
      <c r="C104" s="198"/>
    </row>
    <row r="105" spans="1:3">
      <c r="A105" s="8"/>
      <c r="B105" s="9"/>
      <c r="C105" s="198"/>
    </row>
    <row r="106" spans="1:3">
      <c r="A106" s="8"/>
      <c r="B106" s="9"/>
      <c r="C106" s="198"/>
    </row>
    <row r="107" spans="1:3">
      <c r="A107" s="8"/>
      <c r="B107" s="9"/>
      <c r="C107" s="198"/>
    </row>
    <row r="108" spans="1:3">
      <c r="A108" s="8"/>
      <c r="B108" s="9"/>
      <c r="C108" s="198"/>
    </row>
    <row r="109" spans="1:3">
      <c r="A109" s="8"/>
      <c r="B109" s="9"/>
      <c r="C109" s="198"/>
    </row>
    <row r="110" spans="1:3">
      <c r="A110" s="8"/>
      <c r="B110" s="9"/>
      <c r="C110" s="198"/>
    </row>
    <row r="111" spans="1:3">
      <c r="A111" s="8"/>
      <c r="B111" s="9"/>
      <c r="C111" s="198"/>
    </row>
    <row r="112" spans="1:3">
      <c r="A112" s="8"/>
      <c r="B112" s="9"/>
      <c r="C112" s="198"/>
    </row>
    <row r="113" spans="1:3">
      <c r="A113" s="8"/>
      <c r="B113" s="9"/>
      <c r="C113" s="198"/>
    </row>
    <row r="114" spans="1:3">
      <c r="A114" s="8"/>
      <c r="B114" s="9"/>
      <c r="C114" s="198"/>
    </row>
    <row r="115" spans="1:3">
      <c r="A115" s="8"/>
      <c r="B115" s="9"/>
      <c r="C115" s="198"/>
    </row>
    <row r="116" spans="1:3">
      <c r="A116" s="8"/>
      <c r="B116" s="9"/>
      <c r="C116" s="198"/>
    </row>
    <row r="117" spans="1:3">
      <c r="A117" s="8"/>
      <c r="B117" s="9"/>
      <c r="C117" s="198"/>
    </row>
    <row r="118" spans="1:3">
      <c r="A118" s="8"/>
      <c r="B118" s="9"/>
      <c r="C118" s="198"/>
    </row>
    <row r="119" spans="1:3">
      <c r="A119" s="8"/>
      <c r="B119" s="9"/>
      <c r="C119" s="198"/>
    </row>
    <row r="120" spans="1:3">
      <c r="A120" s="8"/>
      <c r="B120" s="9"/>
      <c r="C120" s="198"/>
    </row>
    <row r="121" spans="1:3">
      <c r="A121" s="8"/>
      <c r="B121" s="9"/>
      <c r="C121" s="198"/>
    </row>
    <row r="122" spans="1:3">
      <c r="A122" s="8"/>
      <c r="B122" s="9"/>
      <c r="C122" s="198"/>
    </row>
    <row r="123" spans="1:3">
      <c r="A123" s="8"/>
      <c r="B123" s="9"/>
      <c r="C123" s="198"/>
    </row>
    <row r="124" spans="1:3">
      <c r="A124" s="8"/>
      <c r="B124" s="9"/>
      <c r="C124" s="198"/>
    </row>
    <row r="125" spans="1:3">
      <c r="A125" s="8"/>
      <c r="B125" s="9"/>
      <c r="C125" s="198"/>
    </row>
    <row r="126" spans="1:3">
      <c r="A126" s="8"/>
      <c r="B126" s="9"/>
      <c r="C126" s="198"/>
    </row>
    <row r="127" spans="1:3">
      <c r="A127" s="8"/>
      <c r="B127" s="9"/>
      <c r="C127" s="198"/>
    </row>
    <row r="128" spans="1:3">
      <c r="A128" s="8"/>
      <c r="B128" s="9"/>
      <c r="C128" s="198"/>
    </row>
    <row r="129" spans="1:3">
      <c r="A129" s="8"/>
      <c r="B129" s="9"/>
      <c r="C129" s="198"/>
    </row>
    <row r="130" spans="1:3">
      <c r="A130" s="8"/>
      <c r="B130" s="9"/>
      <c r="C130" s="198"/>
    </row>
    <row r="131" spans="1:3">
      <c r="A131" s="8"/>
      <c r="B131" s="9"/>
      <c r="C131" s="198"/>
    </row>
    <row r="132" spans="1:3">
      <c r="A132" s="8"/>
      <c r="B132" s="9"/>
      <c r="C132" s="198"/>
    </row>
    <row r="133" spans="1:3">
      <c r="A133" s="8"/>
      <c r="B133" s="9"/>
      <c r="C133" s="198"/>
    </row>
    <row r="134" spans="1:3">
      <c r="A134" s="8"/>
      <c r="B134" s="9"/>
      <c r="C134" s="198"/>
    </row>
    <row r="135" spans="1:3">
      <c r="A135" s="8"/>
      <c r="B135" s="9"/>
      <c r="C135" s="198"/>
    </row>
    <row r="136" spans="1:3">
      <c r="A136" s="8"/>
      <c r="B136" s="9"/>
      <c r="C136" s="198"/>
    </row>
    <row r="137" spans="1:3">
      <c r="A137" s="8"/>
      <c r="B137" s="9"/>
      <c r="C137" s="198"/>
    </row>
    <row r="138" spans="1:3">
      <c r="A138" s="8"/>
      <c r="B138" s="9"/>
      <c r="C138" s="198"/>
    </row>
    <row r="139" spans="1:3">
      <c r="A139" s="8"/>
      <c r="B139" s="9"/>
      <c r="C139" s="198"/>
    </row>
    <row r="140" spans="1:3">
      <c r="A140" s="8"/>
      <c r="B140" s="9"/>
      <c r="C140" s="198"/>
    </row>
    <row r="141" spans="1:3">
      <c r="A141" s="8"/>
      <c r="B141" s="9"/>
      <c r="C141" s="198"/>
    </row>
    <row r="142" spans="1:3">
      <c r="A142" s="8"/>
      <c r="B142" s="9"/>
      <c r="C142" s="198"/>
    </row>
    <row r="143" spans="1:3">
      <c r="A143" s="8"/>
      <c r="B143" s="9"/>
      <c r="C143" s="198"/>
    </row>
    <row r="144" spans="1:3">
      <c r="A144" s="8"/>
      <c r="B144" s="9"/>
      <c r="C144" s="198"/>
    </row>
    <row r="145" spans="1:3">
      <c r="A145" s="8"/>
      <c r="B145" s="9"/>
      <c r="C145" s="198"/>
    </row>
    <row r="146" spans="1:3">
      <c r="A146" s="8"/>
      <c r="B146" s="9"/>
      <c r="C146" s="198"/>
    </row>
    <row r="147" spans="1:3">
      <c r="A147" s="8"/>
      <c r="B147" s="9"/>
      <c r="C147" s="198"/>
    </row>
    <row r="148" spans="1:3">
      <c r="A148" s="8"/>
      <c r="B148" s="9"/>
      <c r="C148" s="198"/>
    </row>
    <row r="149" spans="1:3">
      <c r="A149" s="8"/>
      <c r="B149" s="9"/>
      <c r="C149" s="198"/>
    </row>
    <row r="150" spans="1:3">
      <c r="A150" s="8"/>
      <c r="B150" s="9"/>
      <c r="C150" s="198"/>
    </row>
    <row r="151" spans="1:3">
      <c r="A151" s="8"/>
      <c r="B151" s="9"/>
      <c r="C151" s="198"/>
    </row>
    <row r="152" spans="1:3">
      <c r="A152" s="8"/>
      <c r="B152" s="9"/>
      <c r="C152" s="198"/>
    </row>
    <row r="153" spans="1:3">
      <c r="A153" s="8"/>
      <c r="B153" s="9"/>
      <c r="C153" s="198"/>
    </row>
    <row r="154" spans="1:3">
      <c r="A154" s="8"/>
      <c r="B154" s="9"/>
      <c r="C154" s="198"/>
    </row>
    <row r="155" spans="1:3">
      <c r="A155" s="8"/>
      <c r="B155" s="9"/>
      <c r="C155" s="198"/>
    </row>
    <row r="156" spans="1:3">
      <c r="A156" s="8"/>
      <c r="B156" s="9"/>
      <c r="C156" s="198"/>
    </row>
    <row r="157" spans="1:3">
      <c r="A157" s="8"/>
      <c r="B157" s="9"/>
      <c r="C157" s="198"/>
    </row>
    <row r="158" spans="1:3">
      <c r="A158" s="8"/>
      <c r="B158" s="9"/>
      <c r="C158" s="198"/>
    </row>
    <row r="159" spans="1:3">
      <c r="A159" s="8"/>
      <c r="B159" s="9"/>
      <c r="C159" s="198"/>
    </row>
    <row r="160" spans="1:3">
      <c r="A160" s="8"/>
      <c r="B160" s="9"/>
      <c r="C160" s="198"/>
    </row>
    <row r="161" spans="1:3">
      <c r="A161" s="8"/>
      <c r="B161" s="9"/>
      <c r="C161" s="198"/>
    </row>
    <row r="162" spans="1:3">
      <c r="A162" s="8"/>
      <c r="B162" s="9"/>
      <c r="C162" s="198"/>
    </row>
    <row r="163" spans="1:3">
      <c r="A163" s="8"/>
      <c r="B163" s="9"/>
      <c r="C163" s="198"/>
    </row>
    <row r="164" spans="1:3">
      <c r="A164" s="8"/>
      <c r="B164" s="9"/>
      <c r="C164" s="198"/>
    </row>
    <row r="165" spans="1:3">
      <c r="A165" s="8"/>
      <c r="B165" s="9"/>
      <c r="C165" s="198"/>
    </row>
    <row r="166" spans="1:3">
      <c r="A166" s="8"/>
      <c r="B166" s="9"/>
      <c r="C166" s="198"/>
    </row>
    <row r="167" spans="1:3">
      <c r="A167" s="8"/>
      <c r="B167" s="9"/>
      <c r="C167" s="198"/>
    </row>
    <row r="168" spans="1:3">
      <c r="A168" s="8"/>
      <c r="B168" s="9"/>
      <c r="C168" s="198"/>
    </row>
    <row r="169" spans="1:3">
      <c r="A169" s="8"/>
      <c r="B169" s="9"/>
      <c r="C169" s="198"/>
    </row>
    <row r="170" spans="1:3">
      <c r="A170" s="8"/>
      <c r="B170" s="9"/>
      <c r="C170" s="198"/>
    </row>
    <row r="171" spans="1:3">
      <c r="A171" s="8"/>
      <c r="B171" s="9"/>
      <c r="C171" s="198"/>
    </row>
    <row r="172" spans="1:3">
      <c r="A172" s="8"/>
      <c r="B172" s="9"/>
      <c r="C172" s="198"/>
    </row>
    <row r="173" spans="1:3">
      <c r="A173" s="8"/>
      <c r="B173" s="9"/>
      <c r="C173" s="198"/>
    </row>
    <row r="174" spans="1:3">
      <c r="A174" s="8"/>
      <c r="B174" s="9"/>
      <c r="C174" s="198"/>
    </row>
    <row r="175" spans="1:3">
      <c r="A175" s="8"/>
      <c r="B175" s="9"/>
      <c r="C175" s="198"/>
    </row>
    <row r="176" spans="1:3">
      <c r="A176" s="8"/>
      <c r="B176" s="9"/>
      <c r="C176" s="198"/>
    </row>
    <row r="177" spans="1:3">
      <c r="A177" s="8"/>
      <c r="B177" s="9"/>
      <c r="C177" s="198"/>
    </row>
    <row r="178" spans="1:3">
      <c r="A178" s="8"/>
      <c r="B178" s="9"/>
      <c r="C178" s="198"/>
    </row>
    <row r="179" spans="1:3">
      <c r="A179" s="8"/>
      <c r="B179" s="9"/>
      <c r="C179" s="198"/>
    </row>
    <row r="180" spans="1:3">
      <c r="A180" s="8"/>
      <c r="B180" s="9"/>
      <c r="C180" s="198"/>
    </row>
    <row r="181" spans="1:3">
      <c r="A181" s="8"/>
      <c r="B181" s="9"/>
      <c r="C181" s="198"/>
    </row>
    <row r="182" spans="1:3">
      <c r="A182" s="8"/>
      <c r="B182" s="9"/>
      <c r="C182" s="198"/>
    </row>
    <row r="183" spans="1:3">
      <c r="A183" s="8"/>
      <c r="B183" s="9"/>
      <c r="C183" s="198"/>
    </row>
    <row r="184" spans="1:3">
      <c r="A184" s="8"/>
      <c r="B184" s="9"/>
      <c r="C184" s="198"/>
    </row>
    <row r="185" spans="1:3">
      <c r="A185" s="8"/>
      <c r="B185" s="9"/>
      <c r="C185" s="198"/>
    </row>
    <row r="186" spans="1:3">
      <c r="A186" s="8"/>
      <c r="B186" s="9"/>
      <c r="C186" s="198"/>
    </row>
    <row r="187" spans="1:3">
      <c r="A187" s="8"/>
      <c r="B187" s="9"/>
      <c r="C187" s="198"/>
    </row>
    <row r="188" spans="1:3">
      <c r="A188" s="8"/>
      <c r="B188" s="9"/>
      <c r="C188" s="198"/>
    </row>
    <row r="189" spans="1:3">
      <c r="A189" s="8"/>
      <c r="B189" s="9"/>
      <c r="C189" s="198"/>
    </row>
    <row r="190" spans="1:3">
      <c r="A190" s="8"/>
      <c r="B190" s="9"/>
      <c r="C190" s="198"/>
    </row>
    <row r="191" spans="1:3">
      <c r="A191" s="8"/>
      <c r="B191" s="9"/>
      <c r="C191" s="198"/>
    </row>
    <row r="192" spans="1:3">
      <c r="A192" s="8"/>
      <c r="B192" s="9"/>
      <c r="C192" s="198"/>
    </row>
    <row r="193" spans="1:3">
      <c r="A193" s="8"/>
      <c r="B193" s="9"/>
      <c r="C193" s="198"/>
    </row>
    <row r="194" spans="1:3">
      <c r="A194" s="8"/>
      <c r="B194" s="9"/>
      <c r="C194" s="198"/>
    </row>
    <row r="195" spans="1:3">
      <c r="A195" s="8"/>
      <c r="B195" s="9"/>
      <c r="C195" s="198"/>
    </row>
    <row r="196" spans="1:3">
      <c r="A196" s="8"/>
      <c r="B196" s="9"/>
      <c r="C196" s="198"/>
    </row>
    <row r="197" spans="1:3">
      <c r="A197" s="8"/>
      <c r="B197" s="9"/>
      <c r="C197" s="198"/>
    </row>
    <row r="198" spans="1:3">
      <c r="A198" s="8"/>
      <c r="B198" s="9"/>
      <c r="C198" s="198"/>
    </row>
    <row r="199" spans="1:3">
      <c r="A199" s="8"/>
      <c r="B199" s="9"/>
      <c r="C199" s="198"/>
    </row>
    <row r="200" spans="1:3">
      <c r="A200" s="8"/>
      <c r="B200" s="9"/>
      <c r="C200" s="198"/>
    </row>
    <row r="201" spans="1:3">
      <c r="A201" s="8"/>
      <c r="B201" s="9"/>
      <c r="C201" s="198"/>
    </row>
    <row r="202" spans="1:3">
      <c r="A202" s="8"/>
      <c r="B202" s="9"/>
      <c r="C202" s="198"/>
    </row>
    <row r="203" spans="1:3">
      <c r="A203" s="8"/>
      <c r="B203" s="9"/>
      <c r="C203" s="198"/>
    </row>
    <row r="204" spans="1:3">
      <c r="A204" s="8"/>
      <c r="B204" s="9"/>
      <c r="C204" s="198"/>
    </row>
    <row r="205" spans="1:3">
      <c r="A205" s="8"/>
      <c r="B205" s="9"/>
      <c r="C205" s="198"/>
    </row>
    <row r="206" spans="1:3">
      <c r="A206" s="8"/>
      <c r="B206" s="9"/>
      <c r="C206" s="198"/>
    </row>
    <row r="207" spans="1:3">
      <c r="A207" s="8"/>
      <c r="B207" s="9"/>
      <c r="C207" s="198"/>
    </row>
    <row r="208" spans="1:3">
      <c r="A208" s="8"/>
      <c r="B208" s="9"/>
      <c r="C208" s="198"/>
    </row>
    <row r="209" spans="1:3">
      <c r="A209" s="8"/>
      <c r="B209" s="9"/>
      <c r="C209" s="198"/>
    </row>
    <row r="210" spans="1:3">
      <c r="A210" s="8"/>
      <c r="B210" s="9"/>
      <c r="C210" s="198"/>
    </row>
    <row r="211" spans="1:3">
      <c r="A211" s="8"/>
      <c r="B211" s="9"/>
      <c r="C211" s="198"/>
    </row>
    <row r="212" spans="1:3">
      <c r="A212" s="8"/>
      <c r="B212" s="9"/>
      <c r="C212" s="198"/>
    </row>
    <row r="213" spans="1:3">
      <c r="A213" s="8"/>
      <c r="B213" s="9"/>
      <c r="C213" s="198"/>
    </row>
    <row r="214" spans="1:3">
      <c r="A214" s="8"/>
      <c r="B214" s="9"/>
      <c r="C214" s="198"/>
    </row>
    <row r="215" spans="1:3">
      <c r="A215" s="8"/>
      <c r="B215" s="9"/>
      <c r="C215" s="198"/>
    </row>
    <row r="216" spans="1:3">
      <c r="A216" s="8"/>
      <c r="B216" s="9"/>
      <c r="C216" s="198"/>
    </row>
    <row r="217" spans="1:3">
      <c r="A217" s="8"/>
      <c r="B217" s="9"/>
      <c r="C217" s="198"/>
    </row>
    <row r="218" spans="1:3">
      <c r="A218" s="8"/>
      <c r="B218" s="9"/>
      <c r="C218" s="198"/>
    </row>
    <row r="219" spans="1:3">
      <c r="A219" s="8"/>
      <c r="B219" s="9"/>
      <c r="C219" s="198"/>
    </row>
    <row r="220" spans="1:3">
      <c r="A220" s="8"/>
      <c r="B220" s="9"/>
      <c r="C220" s="198"/>
    </row>
    <row r="221" spans="1:3">
      <c r="A221" s="8"/>
      <c r="B221" s="9"/>
      <c r="C221" s="198"/>
    </row>
    <row r="222" spans="1:3">
      <c r="A222" s="8"/>
      <c r="B222" s="9"/>
      <c r="C222" s="198"/>
    </row>
    <row r="223" spans="1:3">
      <c r="A223" s="8"/>
      <c r="B223" s="9"/>
      <c r="C223" s="198"/>
    </row>
    <row r="224" spans="1:3">
      <c r="A224" s="8"/>
      <c r="B224" s="9"/>
      <c r="C224" s="198"/>
    </row>
    <row r="225" spans="1:3">
      <c r="A225" s="8"/>
      <c r="B225" s="9"/>
      <c r="C225" s="198"/>
    </row>
    <row r="226" spans="1:3">
      <c r="A226" s="8"/>
      <c r="B226" s="9"/>
      <c r="C226" s="198"/>
    </row>
    <row r="227" spans="1:3">
      <c r="A227" s="8"/>
      <c r="B227" s="9"/>
      <c r="C227" s="198"/>
    </row>
    <row r="228" spans="1:3">
      <c r="A228" s="8"/>
      <c r="B228" s="9"/>
      <c r="C228" s="198"/>
    </row>
    <row r="229" spans="1:3">
      <c r="A229" s="8"/>
      <c r="B229" s="9"/>
      <c r="C229" s="198"/>
    </row>
    <row r="230" spans="1:3">
      <c r="A230" s="8"/>
      <c r="B230" s="9"/>
      <c r="C230" s="198"/>
    </row>
    <row r="231" spans="1:3">
      <c r="A231" s="8"/>
      <c r="B231" s="9"/>
      <c r="C231" s="198"/>
    </row>
    <row r="232" spans="1:3">
      <c r="A232" s="8"/>
      <c r="B232" s="9"/>
      <c r="C232" s="198"/>
    </row>
    <row r="233" spans="1:3">
      <c r="A233" s="8"/>
      <c r="B233" s="9"/>
      <c r="C233" s="198"/>
    </row>
    <row r="234" spans="1:3">
      <c r="A234" s="8"/>
      <c r="B234" s="9"/>
      <c r="C234" s="198"/>
    </row>
    <row r="235" spans="1:3">
      <c r="A235" s="8"/>
      <c r="B235" s="9"/>
      <c r="C235" s="198"/>
    </row>
    <row r="236" spans="1:3">
      <c r="A236" s="8"/>
      <c r="B236" s="9"/>
      <c r="C236" s="198"/>
    </row>
    <row r="237" spans="1:3">
      <c r="A237" s="8"/>
      <c r="B237" s="9"/>
      <c r="C237" s="198"/>
    </row>
    <row r="238" spans="1:3">
      <c r="A238" s="8"/>
      <c r="B238" s="9"/>
      <c r="C238" s="198"/>
    </row>
    <row r="239" spans="1:3">
      <c r="A239" s="8"/>
      <c r="B239" s="9"/>
      <c r="C239" s="198"/>
    </row>
    <row r="240" spans="1:3">
      <c r="A240" s="8"/>
      <c r="B240" s="9"/>
      <c r="C240" s="198"/>
    </row>
    <row r="241" spans="1:3">
      <c r="A241" s="8"/>
      <c r="B241" s="9"/>
      <c r="C241" s="198"/>
    </row>
    <row r="242" spans="1:3">
      <c r="A242" s="8"/>
      <c r="B242" s="9"/>
      <c r="C242" s="198"/>
    </row>
    <row r="243" spans="1:3">
      <c r="A243" s="8"/>
      <c r="B243" s="9"/>
      <c r="C243" s="198"/>
    </row>
    <row r="244" spans="1:3">
      <c r="A244" s="8"/>
      <c r="B244" s="9"/>
      <c r="C244" s="198"/>
    </row>
    <row r="245" spans="1:3">
      <c r="A245" s="8"/>
      <c r="B245" s="9"/>
      <c r="C245" s="198"/>
    </row>
    <row r="246" spans="1:3">
      <c r="A246" s="8"/>
      <c r="B246" s="9"/>
      <c r="C246" s="198"/>
    </row>
    <row r="247" spans="1:3">
      <c r="A247" s="8"/>
      <c r="B247" s="9"/>
      <c r="C247" s="198"/>
    </row>
    <row r="248" spans="1:3">
      <c r="A248" s="8"/>
      <c r="B248" s="9"/>
      <c r="C248" s="198"/>
    </row>
    <row r="249" spans="1:3">
      <c r="A249" s="8"/>
      <c r="B249" s="9"/>
      <c r="C249" s="198"/>
    </row>
    <row r="250" spans="1:3">
      <c r="A250" s="8"/>
      <c r="B250" s="9"/>
      <c r="C250" s="198"/>
    </row>
    <row r="251" spans="1:3">
      <c r="A251" s="8"/>
      <c r="B251" s="9"/>
      <c r="C251" s="198"/>
    </row>
    <row r="252" spans="1:3">
      <c r="A252" s="8"/>
      <c r="B252" s="9"/>
      <c r="C252" s="198"/>
    </row>
    <row r="253" spans="1:3">
      <c r="A253" s="8"/>
      <c r="B253" s="9"/>
      <c r="C253" s="198"/>
    </row>
    <row r="254" spans="1:3">
      <c r="A254" s="8"/>
      <c r="B254" s="9"/>
      <c r="C254" s="198"/>
    </row>
    <row r="255" spans="1:3">
      <c r="A255" s="8"/>
      <c r="B255" s="9"/>
      <c r="C255" s="198"/>
    </row>
    <row r="256" spans="1:3">
      <c r="A256" s="8"/>
      <c r="B256" s="9"/>
      <c r="C256" s="198"/>
    </row>
    <row r="257" spans="1:3">
      <c r="A257" s="8"/>
      <c r="B257" s="9"/>
      <c r="C257" s="198"/>
    </row>
    <row r="258" spans="1:3">
      <c r="A258" s="8"/>
      <c r="B258" s="9"/>
      <c r="C258" s="198"/>
    </row>
    <row r="259" spans="1:3">
      <c r="A259" s="8"/>
      <c r="B259" s="9"/>
      <c r="C259" s="198"/>
    </row>
    <row r="260" spans="1:3">
      <c r="A260" s="8"/>
      <c r="B260" s="9"/>
      <c r="C260" s="198"/>
    </row>
    <row r="261" spans="1:3">
      <c r="A261" s="8"/>
      <c r="B261" s="9"/>
      <c r="C261" s="198"/>
    </row>
    <row r="262" spans="1:3">
      <c r="A262" s="8"/>
      <c r="B262" s="9"/>
      <c r="C262" s="198"/>
    </row>
    <row r="263" spans="1:3">
      <c r="A263" s="8"/>
      <c r="B263" s="9"/>
      <c r="C263" s="198"/>
    </row>
    <row r="264" spans="1:3">
      <c r="A264" s="8"/>
      <c r="B264" s="9"/>
      <c r="C264" s="198"/>
    </row>
    <row r="265" spans="1:3">
      <c r="A265" s="8"/>
      <c r="B265" s="9"/>
      <c r="C265" s="198"/>
    </row>
    <row r="266" spans="1:3">
      <c r="A266" s="8"/>
      <c r="B266" s="9"/>
      <c r="C266" s="198"/>
    </row>
    <row r="267" spans="1:3">
      <c r="A267" s="8"/>
      <c r="B267" s="9"/>
      <c r="C267" s="198"/>
    </row>
    <row r="268" spans="1:3">
      <c r="A268" s="8"/>
      <c r="B268" s="9"/>
      <c r="C268" s="198"/>
    </row>
    <row r="269" spans="1:3">
      <c r="A269" s="8"/>
      <c r="B269" s="9"/>
      <c r="C269" s="198"/>
    </row>
    <row r="270" spans="1:3">
      <c r="A270" s="8"/>
      <c r="B270" s="9"/>
      <c r="C270" s="198"/>
    </row>
    <row r="271" spans="1:3">
      <c r="A271" s="8"/>
      <c r="B271" s="9"/>
      <c r="C271" s="198"/>
    </row>
    <row r="272" spans="1:3">
      <c r="A272" s="8"/>
      <c r="B272" s="9"/>
      <c r="C272" s="198"/>
    </row>
    <row r="273" spans="1:3">
      <c r="A273" s="8"/>
      <c r="B273" s="9"/>
      <c r="C273" s="198"/>
    </row>
    <row r="274" spans="1:3">
      <c r="A274" s="8"/>
      <c r="B274" s="9"/>
      <c r="C274" s="198"/>
    </row>
    <row r="275" spans="1:3">
      <c r="A275" s="8"/>
      <c r="B275" s="9"/>
      <c r="C275" s="198"/>
    </row>
    <row r="276" spans="1:3">
      <c r="A276" s="8"/>
      <c r="B276" s="9"/>
      <c r="C276" s="198"/>
    </row>
    <row r="277" spans="1:3">
      <c r="A277" s="8"/>
      <c r="B277" s="9"/>
      <c r="C277" s="198"/>
    </row>
    <row r="278" spans="1:3">
      <c r="A278" s="8"/>
      <c r="B278" s="9"/>
      <c r="C278" s="198"/>
    </row>
    <row r="279" spans="1:3">
      <c r="A279" s="8"/>
      <c r="B279" s="9"/>
      <c r="C279" s="198"/>
    </row>
    <row r="280" spans="1:3">
      <c r="A280" s="8"/>
      <c r="B280" s="9"/>
      <c r="C280" s="198"/>
    </row>
    <row r="281" spans="1:3">
      <c r="A281" s="8"/>
      <c r="B281" s="9"/>
      <c r="C281" s="198"/>
    </row>
    <row r="282" spans="1:3">
      <c r="A282" s="8"/>
      <c r="B282" s="9"/>
      <c r="C282" s="198"/>
    </row>
    <row r="283" spans="1:3">
      <c r="A283" s="8"/>
      <c r="B283" s="9"/>
      <c r="C283" s="198"/>
    </row>
    <row r="284" spans="1:3">
      <c r="A284" s="8"/>
      <c r="B284" s="9"/>
      <c r="C284" s="198"/>
    </row>
    <row r="285" spans="1:3">
      <c r="A285" s="8"/>
      <c r="B285" s="9"/>
      <c r="C285" s="198"/>
    </row>
    <row r="286" spans="1:3">
      <c r="A286" s="8"/>
      <c r="B286" s="9"/>
      <c r="C286" s="198"/>
    </row>
    <row r="287" spans="1:3">
      <c r="A287" s="8"/>
      <c r="B287" s="9"/>
      <c r="C287" s="198"/>
    </row>
    <row r="288" spans="1:3">
      <c r="A288" s="8"/>
      <c r="B288" s="9"/>
      <c r="C288" s="198"/>
    </row>
    <row r="289" spans="1:3">
      <c r="A289" s="8"/>
      <c r="B289" s="9"/>
      <c r="C289" s="198"/>
    </row>
    <row r="290" spans="1:3">
      <c r="A290" s="8"/>
      <c r="B290" s="9"/>
      <c r="C290" s="198"/>
    </row>
    <row r="291" spans="1:3">
      <c r="A291" s="8"/>
      <c r="B291" s="9"/>
      <c r="C291" s="198"/>
    </row>
    <row r="292" spans="1:3">
      <c r="A292" s="8"/>
      <c r="B292" s="9"/>
      <c r="C292" s="198"/>
    </row>
    <row r="293" spans="1:3">
      <c r="A293" s="8"/>
      <c r="B293" s="9"/>
      <c r="C293" s="198"/>
    </row>
    <row r="294" spans="1:3">
      <c r="A294" s="8"/>
      <c r="B294" s="9"/>
      <c r="C294" s="198"/>
    </row>
    <row r="295" spans="1:3">
      <c r="A295" s="8"/>
      <c r="B295" s="9"/>
      <c r="C295" s="198"/>
    </row>
    <row r="296" spans="1:3">
      <c r="A296" s="8"/>
      <c r="B296" s="9"/>
      <c r="C296" s="198"/>
    </row>
    <row r="297" spans="1:3">
      <c r="A297" s="8"/>
      <c r="B297" s="9"/>
      <c r="C297" s="198"/>
    </row>
    <row r="298" spans="1:3">
      <c r="A298" s="8"/>
      <c r="B298" s="9"/>
      <c r="C298" s="198"/>
    </row>
    <row r="299" spans="1:3">
      <c r="A299" s="8"/>
      <c r="B299" s="9"/>
      <c r="C299" s="198"/>
    </row>
    <row r="300" spans="1:3">
      <c r="A300" s="8"/>
      <c r="B300" s="9"/>
      <c r="C300" s="198"/>
    </row>
    <row r="301" spans="1:3">
      <c r="A301" s="8"/>
      <c r="B301" s="9"/>
      <c r="C301" s="198"/>
    </row>
    <row r="302" spans="1:3">
      <c r="A302" s="8"/>
      <c r="B302" s="9"/>
      <c r="C302" s="198"/>
    </row>
    <row r="303" spans="1:3">
      <c r="A303" s="8"/>
      <c r="B303" s="9"/>
      <c r="C303" s="198"/>
    </row>
    <row r="304" spans="1:3">
      <c r="A304" s="8"/>
      <c r="B304" s="9"/>
      <c r="C304" s="198"/>
    </row>
    <row r="305" spans="1:3">
      <c r="A305" s="8"/>
      <c r="B305" s="9"/>
      <c r="C305" s="198"/>
    </row>
    <row r="306" spans="1:3">
      <c r="A306" s="8"/>
      <c r="B306" s="9"/>
      <c r="C306" s="198"/>
    </row>
    <row r="307" spans="1:3">
      <c r="A307" s="8"/>
      <c r="B307" s="9"/>
      <c r="C307" s="198"/>
    </row>
    <row r="308" spans="1:3">
      <c r="A308" s="8"/>
      <c r="B308" s="9"/>
      <c r="C308" s="198"/>
    </row>
    <row r="309" spans="1:3">
      <c r="A309" s="8"/>
      <c r="B309" s="9"/>
      <c r="C309" s="198"/>
    </row>
    <row r="310" spans="1:3">
      <c r="A310" s="8"/>
      <c r="B310" s="9"/>
      <c r="C310" s="198"/>
    </row>
    <row r="311" spans="1:3">
      <c r="A311" s="8"/>
      <c r="B311" s="9"/>
      <c r="C311" s="198"/>
    </row>
    <row r="312" spans="1:3">
      <c r="A312" s="8"/>
      <c r="B312" s="9"/>
      <c r="C312" s="198"/>
    </row>
    <row r="313" spans="1:3">
      <c r="A313" s="8"/>
      <c r="B313" s="9"/>
      <c r="C313" s="198"/>
    </row>
    <row r="314" spans="1:3">
      <c r="A314" s="8"/>
      <c r="B314" s="9"/>
      <c r="C314" s="198"/>
    </row>
    <row r="315" spans="1:3">
      <c r="A315" s="8"/>
      <c r="B315" s="9"/>
      <c r="C315" s="198"/>
    </row>
    <row r="316" spans="1:3">
      <c r="A316" s="8"/>
      <c r="B316" s="9"/>
      <c r="C316" s="198"/>
    </row>
    <row r="317" spans="1:3">
      <c r="A317" s="8"/>
      <c r="B317" s="9"/>
      <c r="C317" s="198"/>
    </row>
    <row r="318" spans="1:3">
      <c r="A318" s="8"/>
      <c r="B318" s="9"/>
      <c r="C318" s="198"/>
    </row>
    <row r="319" spans="1:3">
      <c r="A319" s="8"/>
      <c r="B319" s="9"/>
      <c r="C319" s="198"/>
    </row>
    <row r="320" spans="1:3">
      <c r="A320" s="8"/>
      <c r="B320" s="9"/>
      <c r="C320" s="198"/>
    </row>
    <row r="321" spans="1:3">
      <c r="A321" s="8"/>
      <c r="B321" s="9"/>
      <c r="C321" s="198"/>
    </row>
    <row r="322" spans="1:3">
      <c r="A322" s="8"/>
      <c r="B322" s="9"/>
      <c r="C322" s="198"/>
    </row>
    <row r="323" spans="1:3">
      <c r="A323" s="8"/>
      <c r="B323" s="9"/>
      <c r="C323" s="198"/>
    </row>
    <row r="324" spans="1:3">
      <c r="A324" s="8"/>
      <c r="B324" s="9"/>
      <c r="C324" s="198"/>
    </row>
    <row r="325" spans="1:3">
      <c r="A325" s="8"/>
      <c r="B325" s="9"/>
      <c r="C325" s="198"/>
    </row>
    <row r="326" spans="1:3">
      <c r="A326" s="8"/>
      <c r="B326" s="9"/>
      <c r="C326" s="198"/>
    </row>
    <row r="327" spans="1:3">
      <c r="A327" s="8"/>
      <c r="B327" s="9"/>
      <c r="C327" s="198"/>
    </row>
    <row r="328" spans="1:3">
      <c r="A328" s="8"/>
      <c r="B328" s="9"/>
      <c r="C328" s="198"/>
    </row>
    <row r="329" spans="1:3">
      <c r="A329" s="8"/>
      <c r="B329" s="9"/>
      <c r="C329" s="198"/>
    </row>
    <row r="330" spans="1:3">
      <c r="A330" s="8"/>
      <c r="B330" s="9"/>
      <c r="C330" s="198"/>
    </row>
    <row r="331" spans="1:3">
      <c r="A331" s="8"/>
      <c r="B331" s="9"/>
      <c r="C331" s="198"/>
    </row>
    <row r="332" spans="1:3">
      <c r="A332" s="8"/>
      <c r="B332" s="9"/>
      <c r="C332" s="198"/>
    </row>
    <row r="333" spans="1:3">
      <c r="A333" s="8"/>
      <c r="B333" s="9"/>
      <c r="C333" s="198"/>
    </row>
    <row r="334" spans="1:3">
      <c r="A334" s="8"/>
      <c r="B334" s="9"/>
      <c r="C334" s="198"/>
    </row>
    <row r="335" spans="1:3">
      <c r="A335" s="8"/>
      <c r="B335" s="9"/>
      <c r="C335" s="198"/>
    </row>
    <row r="336" spans="1:3">
      <c r="A336" s="8"/>
      <c r="B336" s="9"/>
      <c r="C336" s="198"/>
    </row>
    <row r="337" spans="1:3">
      <c r="A337" s="8"/>
      <c r="B337" s="9"/>
      <c r="C337" s="198"/>
    </row>
    <row r="338" spans="1:3">
      <c r="A338" s="8"/>
      <c r="B338" s="9"/>
      <c r="C338" s="198"/>
    </row>
    <row r="339" spans="1:3">
      <c r="A339" s="8"/>
      <c r="B339" s="9"/>
      <c r="C339" s="198"/>
    </row>
    <row r="340" spans="1:3">
      <c r="A340" s="8"/>
      <c r="B340" s="9"/>
      <c r="C340" s="198"/>
    </row>
    <row r="341" spans="1:3">
      <c r="A341" s="8"/>
      <c r="B341" s="9"/>
      <c r="C341" s="198"/>
    </row>
    <row r="342" spans="1:3">
      <c r="A342" s="8"/>
      <c r="B342" s="9"/>
      <c r="C342" s="198"/>
    </row>
    <row r="343" spans="1:3">
      <c r="A343" s="8"/>
      <c r="B343" s="9"/>
      <c r="C343" s="198"/>
    </row>
    <row r="344" spans="1:3">
      <c r="A344" s="8"/>
      <c r="B344" s="9"/>
      <c r="C344" s="198"/>
    </row>
    <row r="345" spans="1:3">
      <c r="A345" s="8"/>
      <c r="B345" s="9"/>
      <c r="C345" s="198"/>
    </row>
    <row r="346" spans="1:3">
      <c r="A346" s="8"/>
      <c r="B346" s="9"/>
      <c r="C346" s="198"/>
    </row>
    <row r="347" spans="1:3">
      <c r="A347" s="8"/>
      <c r="B347" s="9"/>
      <c r="C347" s="198"/>
    </row>
    <row r="348" spans="1:3">
      <c r="A348" s="8"/>
      <c r="B348" s="9"/>
      <c r="C348" s="198"/>
    </row>
    <row r="349" spans="1:3">
      <c r="A349" s="8"/>
      <c r="B349" s="9"/>
      <c r="C349" s="198"/>
    </row>
    <row r="350" spans="1:3">
      <c r="A350" s="8"/>
      <c r="B350" s="9"/>
      <c r="C350" s="198"/>
    </row>
    <row r="351" spans="1:3">
      <c r="A351" s="8"/>
      <c r="B351" s="9"/>
      <c r="C351" s="198"/>
    </row>
    <row r="352" spans="1:3">
      <c r="A352" s="8"/>
      <c r="B352" s="9"/>
      <c r="C352" s="198"/>
    </row>
    <row r="353" spans="1:3">
      <c r="A353" s="8"/>
      <c r="B353" s="9"/>
      <c r="C353" s="198"/>
    </row>
    <row r="354" spans="1:3">
      <c r="A354" s="8"/>
      <c r="B354" s="9"/>
      <c r="C354" s="198"/>
    </row>
    <row r="355" spans="1:3">
      <c r="A355" s="8"/>
      <c r="B355" s="9"/>
      <c r="C355" s="198"/>
    </row>
    <row r="356" spans="1:3">
      <c r="A356" s="8"/>
      <c r="B356" s="9"/>
      <c r="C356" s="198"/>
    </row>
    <row r="357" spans="1:3">
      <c r="A357" s="8"/>
      <c r="B357" s="9"/>
      <c r="C357" s="198"/>
    </row>
    <row r="358" spans="1:3">
      <c r="A358" s="8"/>
      <c r="B358" s="9"/>
      <c r="C358" s="198"/>
    </row>
    <row r="359" spans="1:3">
      <c r="A359" s="8"/>
      <c r="B359" s="9"/>
      <c r="C359" s="198"/>
    </row>
    <row r="360" spans="1:3">
      <c r="A360" s="8"/>
      <c r="B360" s="9"/>
      <c r="C360" s="198"/>
    </row>
    <row r="361" spans="1:3">
      <c r="A361" s="8"/>
      <c r="B361" s="9"/>
      <c r="C361" s="198"/>
    </row>
    <row r="362" spans="1:3">
      <c r="A362" s="8"/>
      <c r="B362" s="9"/>
      <c r="C362" s="198"/>
    </row>
    <row r="363" spans="1:3">
      <c r="A363" s="8"/>
      <c r="B363" s="9"/>
      <c r="C363" s="198"/>
    </row>
    <row r="364" spans="1:3">
      <c r="A364" s="8"/>
      <c r="B364" s="9"/>
      <c r="C364" s="198"/>
    </row>
    <row r="365" spans="1:3">
      <c r="A365" s="8"/>
      <c r="B365" s="9"/>
      <c r="C365" s="198"/>
    </row>
    <row r="366" spans="1:3">
      <c r="A366" s="8"/>
      <c r="B366" s="9"/>
      <c r="C366" s="198"/>
    </row>
    <row r="367" spans="1:3">
      <c r="A367" s="8"/>
      <c r="B367" s="9"/>
      <c r="C367" s="198"/>
    </row>
    <row r="368" spans="1:3">
      <c r="A368" s="8"/>
      <c r="B368" s="9"/>
      <c r="C368" s="198"/>
    </row>
    <row r="369" spans="1:3">
      <c r="A369" s="8"/>
      <c r="B369" s="9"/>
      <c r="C369" s="198"/>
    </row>
    <row r="370" spans="1:3">
      <c r="A370" s="8"/>
      <c r="B370" s="9"/>
      <c r="C370" s="198"/>
    </row>
    <row r="371" spans="1:3">
      <c r="A371" s="8"/>
      <c r="B371" s="9"/>
      <c r="C371" s="198"/>
    </row>
    <row r="372" spans="1:3">
      <c r="A372" s="8"/>
      <c r="B372" s="9"/>
      <c r="C372" s="198"/>
    </row>
    <row r="373" spans="1:3">
      <c r="A373" s="8"/>
      <c r="B373" s="9"/>
      <c r="C373" s="198"/>
    </row>
    <row r="374" spans="1:3">
      <c r="A374" s="8"/>
      <c r="B374" s="9"/>
      <c r="C374" s="198"/>
    </row>
    <row r="375" spans="1:3">
      <c r="A375" s="8"/>
      <c r="B375" s="9"/>
      <c r="C375" s="198"/>
    </row>
    <row r="376" spans="1:3">
      <c r="A376" s="8"/>
      <c r="B376" s="9"/>
      <c r="C376" s="198"/>
    </row>
    <row r="377" spans="1:3">
      <c r="A377" s="8"/>
      <c r="B377" s="9"/>
      <c r="C377" s="198"/>
    </row>
    <row r="378" spans="1:3">
      <c r="A378" s="8"/>
      <c r="B378" s="9"/>
      <c r="C378" s="198"/>
    </row>
    <row r="379" spans="1:3">
      <c r="A379" s="8"/>
      <c r="B379" s="9"/>
      <c r="C379" s="198"/>
    </row>
    <row r="380" spans="1:3">
      <c r="A380" s="8"/>
      <c r="B380" s="9"/>
      <c r="C380" s="198"/>
    </row>
    <row r="381" spans="1:3">
      <c r="A381" s="8"/>
      <c r="B381" s="9"/>
      <c r="C381" s="198"/>
    </row>
    <row r="382" spans="1:3">
      <c r="A382" s="8"/>
      <c r="B382" s="9"/>
      <c r="C382" s="198"/>
    </row>
    <row r="383" spans="1:3">
      <c r="A383" s="8"/>
      <c r="B383" s="9"/>
      <c r="C383" s="198"/>
    </row>
    <row r="384" spans="1:3">
      <c r="A384" s="8"/>
      <c r="B384" s="9"/>
      <c r="C384" s="198"/>
    </row>
    <row r="385" spans="1:3">
      <c r="A385" s="8"/>
      <c r="B385" s="9"/>
      <c r="C385" s="198"/>
    </row>
    <row r="386" spans="1:3">
      <c r="A386" s="8"/>
      <c r="B386" s="9"/>
      <c r="C386" s="198"/>
    </row>
    <row r="387" spans="1:3">
      <c r="A387" s="8"/>
      <c r="B387" s="9"/>
      <c r="C387" s="198"/>
    </row>
    <row r="388" spans="1:3">
      <c r="A388" s="8"/>
      <c r="B388" s="9"/>
      <c r="C388" s="198"/>
    </row>
    <row r="389" spans="1:3">
      <c r="A389" s="8"/>
      <c r="B389" s="9"/>
      <c r="C389" s="198"/>
    </row>
    <row r="390" spans="1:3">
      <c r="A390" s="8"/>
      <c r="B390" s="9"/>
      <c r="C390" s="198"/>
    </row>
    <row r="391" spans="1:3">
      <c r="A391" s="8"/>
      <c r="B391" s="9"/>
      <c r="C391" s="198"/>
    </row>
    <row r="392" spans="1:3">
      <c r="A392" s="8"/>
      <c r="B392" s="9"/>
      <c r="C392" s="198"/>
    </row>
    <row r="393" spans="1:3">
      <c r="A393" s="8"/>
      <c r="B393" s="9"/>
      <c r="C393" s="198"/>
    </row>
    <row r="394" spans="1:3">
      <c r="A394" s="8"/>
      <c r="B394" s="9"/>
      <c r="C394" s="198"/>
    </row>
    <row r="395" spans="1:3">
      <c r="A395" s="8"/>
      <c r="B395" s="9"/>
      <c r="C395" s="198"/>
    </row>
    <row r="396" spans="1:3">
      <c r="A396" s="8"/>
      <c r="B396" s="9"/>
      <c r="C396" s="198"/>
    </row>
    <row r="397" spans="1:3">
      <c r="A397" s="8"/>
      <c r="B397" s="9"/>
      <c r="C397" s="198"/>
    </row>
    <row r="398" spans="1:3">
      <c r="A398" s="8"/>
      <c r="B398" s="9"/>
      <c r="C398" s="198"/>
    </row>
    <row r="399" spans="1:3">
      <c r="A399" s="8"/>
      <c r="B399" s="9"/>
      <c r="C399" s="198"/>
    </row>
    <row r="400" spans="1:3">
      <c r="A400" s="8"/>
      <c r="B400" s="9"/>
      <c r="C400" s="198"/>
    </row>
    <row r="401" spans="1:3">
      <c r="A401" s="8"/>
      <c r="B401" s="9"/>
      <c r="C401" s="198"/>
    </row>
    <row r="402" spans="1:3">
      <c r="A402" s="8"/>
      <c r="B402" s="9"/>
      <c r="C402" s="198"/>
    </row>
    <row r="403" spans="1:3">
      <c r="A403" s="8"/>
      <c r="B403" s="9"/>
      <c r="C403" s="198"/>
    </row>
    <row r="404" spans="1:3">
      <c r="A404" s="8"/>
      <c r="B404" s="9"/>
      <c r="C404" s="198"/>
    </row>
    <row r="405" spans="1:3">
      <c r="A405" s="8"/>
      <c r="B405" s="9"/>
      <c r="C405" s="198"/>
    </row>
    <row r="406" spans="1:3">
      <c r="A406" s="8"/>
      <c r="B406" s="9"/>
      <c r="C406" s="198"/>
    </row>
    <row r="407" spans="1:3">
      <c r="A407" s="8"/>
      <c r="B407" s="9"/>
      <c r="C407" s="198"/>
    </row>
    <row r="408" spans="1:3">
      <c r="A408" s="8"/>
      <c r="B408" s="9"/>
      <c r="C408" s="198"/>
    </row>
    <row r="409" spans="1:3">
      <c r="A409" s="8"/>
      <c r="B409" s="9"/>
      <c r="C409" s="198"/>
    </row>
    <row r="410" spans="1:3">
      <c r="A410" s="8"/>
      <c r="B410" s="9"/>
      <c r="C410" s="198"/>
    </row>
    <row r="411" spans="1:3">
      <c r="A411" s="8"/>
      <c r="B411" s="9"/>
      <c r="C411" s="198"/>
    </row>
    <row r="412" spans="1:3">
      <c r="A412" s="8"/>
      <c r="B412" s="9"/>
      <c r="C412" s="198"/>
    </row>
    <row r="413" spans="1:3">
      <c r="A413" s="8"/>
      <c r="B413" s="9"/>
      <c r="C413" s="198"/>
    </row>
    <row r="414" spans="1:3">
      <c r="A414" s="8"/>
      <c r="B414" s="9"/>
      <c r="C414" s="198"/>
    </row>
    <row r="415" spans="1:3">
      <c r="A415" s="8"/>
      <c r="B415" s="9"/>
      <c r="C415" s="198"/>
    </row>
    <row r="416" spans="1:3">
      <c r="A416" s="8"/>
      <c r="B416" s="9"/>
      <c r="C416" s="198"/>
    </row>
    <row r="417" spans="1:3">
      <c r="A417" s="8"/>
      <c r="B417" s="9"/>
      <c r="C417" s="198"/>
    </row>
    <row r="418" spans="1:3">
      <c r="A418" s="8"/>
      <c r="B418" s="9"/>
      <c r="C418" s="198"/>
    </row>
    <row r="419" spans="1:3">
      <c r="A419" s="8"/>
      <c r="B419" s="9"/>
      <c r="C419" s="198"/>
    </row>
    <row r="420" spans="1:3">
      <c r="A420" s="8"/>
      <c r="B420" s="9"/>
      <c r="C420" s="198"/>
    </row>
    <row r="421" spans="1:3">
      <c r="A421" s="8"/>
      <c r="B421" s="9"/>
      <c r="C421" s="198"/>
    </row>
    <row r="422" spans="1:3">
      <c r="A422" s="8"/>
      <c r="B422" s="9"/>
      <c r="C422" s="198"/>
    </row>
    <row r="423" spans="1:3">
      <c r="A423" s="8"/>
      <c r="B423" s="9"/>
      <c r="C423" s="198"/>
    </row>
    <row r="424" spans="1:3">
      <c r="A424" s="8"/>
      <c r="B424" s="9"/>
      <c r="C424" s="198"/>
    </row>
    <row r="425" spans="1:3">
      <c r="A425" s="8"/>
      <c r="B425" s="9"/>
      <c r="C425" s="198"/>
    </row>
    <row r="426" spans="1:3">
      <c r="A426" s="8"/>
      <c r="B426" s="9"/>
      <c r="C426" s="198"/>
    </row>
    <row r="427" spans="1:3">
      <c r="A427" s="8"/>
      <c r="B427" s="9"/>
      <c r="C427" s="198"/>
    </row>
    <row r="428" spans="1:3">
      <c r="A428" s="8"/>
      <c r="B428" s="9"/>
      <c r="C428" s="198"/>
    </row>
    <row r="429" spans="1:3">
      <c r="A429" s="8"/>
      <c r="B429" s="9"/>
      <c r="C429" s="198"/>
    </row>
    <row r="430" spans="1:3">
      <c r="A430" s="8"/>
      <c r="B430" s="9"/>
      <c r="C430" s="198"/>
    </row>
    <row r="431" spans="1:3">
      <c r="A431" s="8"/>
      <c r="B431" s="9"/>
      <c r="C431" s="198"/>
    </row>
    <row r="432" spans="1:3">
      <c r="A432" s="8"/>
      <c r="B432" s="9"/>
      <c r="C432" s="198"/>
    </row>
    <row r="433" spans="1:3">
      <c r="A433" s="8"/>
      <c r="B433" s="9"/>
      <c r="C433" s="198"/>
    </row>
    <row r="434" spans="1:3">
      <c r="A434" s="8"/>
      <c r="B434" s="9"/>
      <c r="C434" s="198"/>
    </row>
    <row r="435" spans="1:3">
      <c r="A435" s="8"/>
      <c r="B435" s="9"/>
      <c r="C435" s="198"/>
    </row>
    <row r="436" spans="1:3">
      <c r="A436" s="8"/>
      <c r="B436" s="9"/>
      <c r="C436" s="198"/>
    </row>
    <row r="437" spans="1:3">
      <c r="A437" s="8"/>
      <c r="B437" s="9"/>
      <c r="C437" s="198"/>
    </row>
    <row r="438" spans="1:3">
      <c r="A438" s="8"/>
      <c r="B438" s="9"/>
      <c r="C438" s="198"/>
    </row>
    <row r="439" spans="1:3">
      <c r="A439" s="8"/>
      <c r="B439" s="9"/>
      <c r="C439" s="198"/>
    </row>
    <row r="440" spans="1:3">
      <c r="A440" s="8"/>
      <c r="B440" s="9"/>
      <c r="C440" s="198"/>
    </row>
    <row r="441" spans="1:3">
      <c r="A441" s="8"/>
      <c r="B441" s="9"/>
      <c r="C441" s="198"/>
    </row>
    <row r="442" spans="1:3">
      <c r="A442" s="8"/>
      <c r="B442" s="9"/>
      <c r="C442" s="198"/>
    </row>
    <row r="443" spans="1:3">
      <c r="A443" s="8"/>
      <c r="B443" s="9"/>
      <c r="C443" s="198"/>
    </row>
    <row r="444" spans="1:3">
      <c r="A444" s="8"/>
      <c r="B444" s="9"/>
      <c r="C444" s="198"/>
    </row>
    <row r="445" spans="1:3">
      <c r="A445" s="8"/>
      <c r="B445" s="9"/>
      <c r="C445" s="198"/>
    </row>
    <row r="446" spans="1:3">
      <c r="A446" s="8"/>
      <c r="B446" s="9"/>
      <c r="C446" s="198"/>
    </row>
    <row r="447" spans="1:3">
      <c r="A447" s="8"/>
      <c r="B447" s="9"/>
      <c r="C447" s="198"/>
    </row>
    <row r="448" spans="1:3">
      <c r="A448" s="8"/>
      <c r="B448" s="9"/>
      <c r="C448" s="198"/>
    </row>
    <row r="449" spans="1:3">
      <c r="A449" s="8"/>
      <c r="B449" s="9"/>
      <c r="C449" s="198"/>
    </row>
    <row r="450" spans="1:3">
      <c r="A450" s="8"/>
      <c r="B450" s="9"/>
      <c r="C450" s="198"/>
    </row>
    <row r="451" spans="1:3">
      <c r="A451" s="8"/>
      <c r="B451" s="9"/>
      <c r="C451" s="198"/>
    </row>
    <row r="452" spans="1:3">
      <c r="A452" s="8"/>
      <c r="B452" s="9"/>
      <c r="C452" s="198"/>
    </row>
    <row r="453" spans="1:3">
      <c r="A453" s="8"/>
      <c r="B453" s="9"/>
      <c r="C453" s="198"/>
    </row>
    <row r="454" spans="1:3">
      <c r="A454" s="8"/>
      <c r="B454" s="9"/>
      <c r="C454" s="198"/>
    </row>
    <row r="455" spans="1:3">
      <c r="A455" s="8"/>
      <c r="B455" s="9"/>
      <c r="C455" s="198"/>
    </row>
    <row r="456" spans="1:3">
      <c r="A456" s="8"/>
      <c r="B456" s="9"/>
      <c r="C456" s="198"/>
    </row>
    <row r="457" spans="1:3">
      <c r="A457" s="8"/>
      <c r="B457" s="9"/>
      <c r="C457" s="198"/>
    </row>
    <row r="458" spans="1:3">
      <c r="A458" s="8"/>
      <c r="B458" s="9"/>
      <c r="C458" s="198"/>
    </row>
    <row r="459" spans="1:3">
      <c r="A459" s="8"/>
      <c r="B459" s="9"/>
      <c r="C459" s="198"/>
    </row>
    <row r="460" spans="1:3">
      <c r="A460" s="8"/>
      <c r="B460" s="9"/>
      <c r="C460" s="198"/>
    </row>
    <row r="461" spans="1:3">
      <c r="A461" s="8"/>
      <c r="B461" s="9"/>
      <c r="C461" s="198"/>
    </row>
    <row r="462" spans="1:3">
      <c r="A462" s="8"/>
      <c r="B462" s="9"/>
      <c r="C462" s="198"/>
    </row>
    <row r="463" spans="1:3">
      <c r="A463" s="8"/>
      <c r="B463" s="9"/>
      <c r="C463" s="198"/>
    </row>
    <row r="464" spans="1:3">
      <c r="A464" s="8"/>
      <c r="B464" s="9"/>
      <c r="C464" s="198"/>
    </row>
    <row r="465" spans="1:3">
      <c r="A465" s="8"/>
      <c r="B465" s="9"/>
      <c r="C465" s="198"/>
    </row>
    <row r="466" spans="1:3">
      <c r="A466" s="8"/>
      <c r="B466" s="9"/>
      <c r="C466" s="198"/>
    </row>
    <row r="467" spans="1:3">
      <c r="A467" s="8"/>
      <c r="B467" s="9"/>
      <c r="C467" s="198"/>
    </row>
    <row r="468" spans="1:3">
      <c r="A468" s="8"/>
      <c r="B468" s="9"/>
      <c r="C468" s="198"/>
    </row>
    <row r="469" spans="1:3">
      <c r="A469" s="8"/>
      <c r="B469" s="9"/>
      <c r="C469" s="198"/>
    </row>
    <row r="470" spans="1:3">
      <c r="A470" s="8"/>
      <c r="B470" s="9"/>
      <c r="C470" s="198"/>
    </row>
    <row r="471" spans="1:3">
      <c r="A471" s="8"/>
      <c r="B471" s="9"/>
      <c r="C471" s="198"/>
    </row>
    <row r="472" spans="1:3">
      <c r="A472" s="8"/>
      <c r="B472" s="9"/>
      <c r="C472" s="198"/>
    </row>
    <row r="473" spans="1:3">
      <c r="A473" s="8"/>
      <c r="B473" s="9"/>
      <c r="C473" s="198"/>
    </row>
    <row r="474" spans="1:3">
      <c r="A474" s="8"/>
      <c r="B474" s="9"/>
      <c r="C474" s="198"/>
    </row>
    <row r="475" spans="1:3">
      <c r="A475" s="8"/>
      <c r="B475" s="9"/>
      <c r="C475" s="198"/>
    </row>
    <row r="476" spans="1:3">
      <c r="A476" s="8"/>
      <c r="B476" s="9"/>
      <c r="C476" s="198"/>
    </row>
    <row r="477" spans="1:3">
      <c r="A477" s="8"/>
      <c r="B477" s="9"/>
      <c r="C477" s="198"/>
    </row>
    <row r="478" spans="1:3">
      <c r="A478" s="8"/>
      <c r="B478" s="9"/>
      <c r="C478" s="198"/>
    </row>
    <row r="479" spans="1:3">
      <c r="A479" s="8"/>
      <c r="B479" s="9"/>
      <c r="C479" s="198"/>
    </row>
    <row r="480" spans="1:3">
      <c r="A480" s="8"/>
      <c r="B480" s="9"/>
      <c r="C480" s="198"/>
    </row>
    <row r="481" spans="1:3">
      <c r="A481" s="8"/>
      <c r="B481" s="9"/>
      <c r="C481" s="198"/>
    </row>
    <row r="482" spans="1:3">
      <c r="A482" s="8"/>
      <c r="B482" s="9"/>
      <c r="C482" s="198"/>
    </row>
    <row r="483" spans="1:3">
      <c r="A483" s="8"/>
      <c r="B483" s="9"/>
      <c r="C483" s="198"/>
    </row>
    <row r="484" spans="1:3">
      <c r="A484" s="8"/>
      <c r="B484" s="9"/>
      <c r="C484" s="198"/>
    </row>
    <row r="485" spans="1:3">
      <c r="A485" s="8"/>
      <c r="B485" s="9"/>
      <c r="C485" s="198"/>
    </row>
    <row r="486" spans="1:3">
      <c r="A486" s="8"/>
      <c r="B486" s="9"/>
      <c r="C486" s="198"/>
    </row>
    <row r="487" spans="1:3">
      <c r="A487" s="8"/>
      <c r="B487" s="9"/>
      <c r="C487" s="198"/>
    </row>
    <row r="488" spans="1:3">
      <c r="A488" s="8"/>
      <c r="B488" s="9"/>
      <c r="C488" s="198"/>
    </row>
    <row r="489" spans="1:3">
      <c r="A489" s="8"/>
      <c r="B489" s="9"/>
      <c r="C489" s="198"/>
    </row>
    <row r="490" spans="1:3">
      <c r="A490" s="8"/>
      <c r="B490" s="9"/>
      <c r="C490" s="198"/>
    </row>
    <row r="491" spans="1:3">
      <c r="A491" s="8"/>
      <c r="B491" s="9"/>
      <c r="C491" s="198"/>
    </row>
    <row r="492" spans="1:3">
      <c r="A492" s="8"/>
      <c r="B492" s="9"/>
      <c r="C492" s="198"/>
    </row>
    <row r="493" spans="1:3">
      <c r="A493" s="8"/>
      <c r="B493" s="9"/>
      <c r="C493" s="198"/>
    </row>
    <row r="494" spans="1:3">
      <c r="A494" s="8"/>
      <c r="B494" s="9"/>
      <c r="C494" s="198"/>
    </row>
    <row r="495" spans="1:3">
      <c r="A495" s="8"/>
      <c r="B495" s="9"/>
      <c r="C495" s="198"/>
    </row>
    <row r="496" spans="1:3">
      <c r="A496" s="8"/>
      <c r="B496" s="9"/>
      <c r="C496" s="198"/>
    </row>
    <row r="497" spans="1:3">
      <c r="A497" s="8"/>
      <c r="B497" s="9"/>
      <c r="C497" s="198"/>
    </row>
    <row r="498" spans="1:3">
      <c r="A498" s="8"/>
      <c r="B498" s="9"/>
      <c r="C498" s="198"/>
    </row>
    <row r="499" spans="1:3">
      <c r="A499" s="8"/>
      <c r="B499" s="9"/>
      <c r="C499" s="198"/>
    </row>
    <row r="500" spans="1:3">
      <c r="A500" s="8"/>
      <c r="B500" s="9"/>
      <c r="C500" s="198"/>
    </row>
    <row r="501" spans="1:3">
      <c r="A501" s="8"/>
      <c r="B501" s="9"/>
      <c r="C501" s="198"/>
    </row>
    <row r="502" spans="1:3">
      <c r="A502" s="8"/>
      <c r="B502" s="9"/>
      <c r="C502" s="198"/>
    </row>
    <row r="503" spans="1:3">
      <c r="A503" s="8"/>
      <c r="B503" s="9"/>
      <c r="C503" s="198"/>
    </row>
    <row r="504" spans="1:3">
      <c r="A504" s="8"/>
      <c r="B504" s="9"/>
      <c r="C504" s="198"/>
    </row>
    <row r="505" spans="1:3">
      <c r="A505" s="8"/>
      <c r="B505" s="9"/>
      <c r="C505" s="198"/>
    </row>
    <row r="506" spans="1:3">
      <c r="A506" s="8"/>
      <c r="B506" s="9"/>
      <c r="C506" s="198"/>
    </row>
    <row r="507" spans="1:3">
      <c r="A507" s="8"/>
      <c r="B507" s="9"/>
      <c r="C507" s="198"/>
    </row>
    <row r="508" spans="1:3">
      <c r="A508" s="8"/>
      <c r="B508" s="9"/>
      <c r="C508" s="198"/>
    </row>
    <row r="509" spans="1:3">
      <c r="A509" s="8"/>
      <c r="B509" s="9"/>
      <c r="C509" s="198"/>
    </row>
    <row r="510" spans="1:3">
      <c r="A510" s="8"/>
      <c r="B510" s="9"/>
      <c r="C510" s="198"/>
    </row>
    <row r="511" spans="1:3">
      <c r="A511" s="8"/>
      <c r="B511" s="9"/>
      <c r="C511" s="198"/>
    </row>
    <row r="512" spans="1:3">
      <c r="A512" s="8"/>
      <c r="B512" s="9"/>
      <c r="C512" s="198"/>
    </row>
    <row r="513" spans="1:3">
      <c r="A513" s="8"/>
      <c r="B513" s="9"/>
      <c r="C513" s="198"/>
    </row>
    <row r="514" spans="1:3">
      <c r="A514" s="8"/>
      <c r="B514" s="9"/>
      <c r="C514" s="198"/>
    </row>
    <row r="515" spans="1:3">
      <c r="A515" s="8"/>
      <c r="B515" s="9"/>
      <c r="C515" s="198"/>
    </row>
    <row r="516" spans="1:3">
      <c r="A516" s="8"/>
      <c r="B516" s="9"/>
      <c r="C516" s="198"/>
    </row>
    <row r="517" spans="1:3">
      <c r="A517" s="8"/>
      <c r="B517" s="9"/>
      <c r="C517" s="198"/>
    </row>
    <row r="518" spans="1:3">
      <c r="A518" s="8"/>
      <c r="B518" s="9"/>
      <c r="C518" s="198"/>
    </row>
    <row r="519" spans="1:3">
      <c r="A519" s="8"/>
      <c r="B519" s="9"/>
      <c r="C519" s="198"/>
    </row>
    <row r="520" spans="1:3">
      <c r="A520" s="8"/>
      <c r="B520" s="9"/>
      <c r="C520" s="198"/>
    </row>
    <row r="521" spans="1:3">
      <c r="A521" s="8"/>
      <c r="B521" s="9"/>
      <c r="C521" s="198"/>
    </row>
    <row r="522" spans="1:3">
      <c r="A522" s="8"/>
      <c r="B522" s="9"/>
      <c r="C522" s="198"/>
    </row>
    <row r="523" spans="1:3">
      <c r="A523" s="8"/>
      <c r="B523" s="9"/>
      <c r="C523" s="198"/>
    </row>
    <row r="524" spans="1:3">
      <c r="A524" s="8"/>
      <c r="B524" s="9"/>
      <c r="C524" s="198"/>
    </row>
    <row r="525" spans="1:3">
      <c r="A525" s="8"/>
      <c r="B525" s="9"/>
      <c r="C525" s="198"/>
    </row>
    <row r="526" spans="1:3">
      <c r="A526" s="8"/>
      <c r="B526" s="9"/>
      <c r="C526" s="198"/>
    </row>
    <row r="527" spans="1:3">
      <c r="A527" s="8"/>
      <c r="B527" s="9"/>
      <c r="C527" s="198"/>
    </row>
    <row r="528" spans="1:3">
      <c r="A528" s="8"/>
      <c r="B528" s="9"/>
      <c r="C528" s="198"/>
    </row>
    <row r="529" spans="1:3">
      <c r="A529" s="8"/>
      <c r="B529" s="9"/>
      <c r="C529" s="198"/>
    </row>
    <row r="530" spans="1:3">
      <c r="A530" s="8"/>
      <c r="B530" s="9"/>
      <c r="C530" s="198"/>
    </row>
    <row r="531" spans="1:3">
      <c r="A531" s="8"/>
      <c r="B531" s="9"/>
      <c r="C531" s="198"/>
    </row>
    <row r="532" spans="1:3">
      <c r="A532" s="8"/>
      <c r="B532" s="9"/>
      <c r="C532" s="198"/>
    </row>
    <row r="533" spans="1:3">
      <c r="A533" s="8"/>
      <c r="B533" s="9"/>
      <c r="C533" s="198"/>
    </row>
    <row r="534" spans="1:3">
      <c r="A534" s="8"/>
      <c r="B534" s="9"/>
      <c r="C534" s="198"/>
    </row>
    <row r="535" spans="1:3">
      <c r="A535" s="8"/>
      <c r="B535" s="9"/>
      <c r="C535" s="198"/>
    </row>
    <row r="536" spans="1:3">
      <c r="A536" s="8"/>
      <c r="B536" s="9"/>
      <c r="C536" s="198"/>
    </row>
    <row r="537" spans="1:3">
      <c r="A537" s="8"/>
      <c r="B537" s="9"/>
      <c r="C537" s="198"/>
    </row>
    <row r="538" spans="1:3">
      <c r="A538" s="8"/>
      <c r="B538" s="9"/>
      <c r="C538" s="198"/>
    </row>
    <row r="539" spans="1:3">
      <c r="A539" s="8"/>
      <c r="B539" s="9"/>
      <c r="C539" s="198"/>
    </row>
    <row r="540" spans="1:3">
      <c r="A540" s="8"/>
      <c r="B540" s="9"/>
      <c r="C540" s="198"/>
    </row>
    <row r="541" spans="1:3">
      <c r="A541" s="8"/>
      <c r="B541" s="9"/>
      <c r="C541" s="198"/>
    </row>
    <row r="542" spans="1:3">
      <c r="A542" s="8"/>
      <c r="B542" s="9"/>
      <c r="C542" s="198"/>
    </row>
    <row r="543" spans="1:3">
      <c r="A543" s="8"/>
      <c r="B543" s="9"/>
      <c r="C543" s="198"/>
    </row>
    <row r="544" spans="1:3">
      <c r="A544" s="8"/>
      <c r="B544" s="9"/>
      <c r="C544" s="198"/>
    </row>
    <row r="545" spans="1:3">
      <c r="A545" s="8"/>
      <c r="B545" s="9"/>
      <c r="C545" s="198"/>
    </row>
    <row r="546" spans="1:3">
      <c r="A546" s="8"/>
      <c r="B546" s="9"/>
      <c r="C546" s="198"/>
    </row>
    <row r="547" spans="1:3">
      <c r="A547" s="8"/>
      <c r="B547" s="9"/>
      <c r="C547" s="198"/>
    </row>
    <row r="548" spans="1:3">
      <c r="A548" s="8"/>
      <c r="B548" s="9"/>
      <c r="C548" s="198"/>
    </row>
    <row r="549" spans="1:3">
      <c r="A549" s="8"/>
      <c r="B549" s="9"/>
      <c r="C549" s="198"/>
    </row>
    <row r="550" spans="1:3">
      <c r="A550" s="8"/>
      <c r="B550" s="9"/>
      <c r="C550" s="198"/>
    </row>
    <row r="551" spans="1:3">
      <c r="A551" s="8"/>
      <c r="B551" s="9"/>
      <c r="C551" s="198"/>
    </row>
    <row r="552" spans="1:3">
      <c r="A552" s="8"/>
      <c r="B552" s="9"/>
      <c r="C552" s="198"/>
    </row>
    <row r="553" spans="1:3">
      <c r="A553" s="8"/>
      <c r="B553" s="9"/>
      <c r="C553" s="198"/>
    </row>
    <row r="554" spans="1:3">
      <c r="A554" s="8"/>
      <c r="B554" s="9"/>
      <c r="C554" s="198"/>
    </row>
    <row r="555" spans="1:3">
      <c r="A555" s="8"/>
      <c r="B555" s="9"/>
      <c r="C555" s="198"/>
    </row>
    <row r="556" spans="1:3">
      <c r="A556" s="8"/>
      <c r="B556" s="9"/>
      <c r="C556" s="198"/>
    </row>
    <row r="557" spans="1:3">
      <c r="A557" s="8"/>
      <c r="B557" s="9"/>
      <c r="C557" s="198"/>
    </row>
    <row r="558" spans="1:3">
      <c r="A558" s="8"/>
      <c r="B558" s="9"/>
      <c r="C558" s="198"/>
    </row>
    <row r="559" spans="1:3">
      <c r="A559" s="8"/>
      <c r="B559" s="9"/>
      <c r="C559" s="198"/>
    </row>
    <row r="560" spans="1:3">
      <c r="A560" s="8"/>
      <c r="B560" s="9"/>
      <c r="C560" s="198"/>
    </row>
    <row r="561" spans="1:3">
      <c r="A561" s="8"/>
      <c r="B561" s="9"/>
      <c r="C561" s="198"/>
    </row>
    <row r="562" spans="1:3">
      <c r="A562" s="8"/>
      <c r="B562" s="9"/>
      <c r="C562" s="198"/>
    </row>
    <row r="563" spans="1:3">
      <c r="A563" s="8"/>
      <c r="B563" s="9"/>
      <c r="C563" s="198"/>
    </row>
    <row r="564" spans="1:3">
      <c r="A564" s="8"/>
      <c r="B564" s="9"/>
      <c r="C564" s="198"/>
    </row>
    <row r="565" spans="1:3">
      <c r="A565" s="8"/>
      <c r="B565" s="9"/>
      <c r="C565" s="198"/>
    </row>
    <row r="566" spans="1:3">
      <c r="A566" s="8"/>
      <c r="B566" s="9"/>
      <c r="C566" s="198"/>
    </row>
    <row r="567" spans="1:3">
      <c r="A567" s="8"/>
      <c r="B567" s="9"/>
      <c r="C567" s="198"/>
    </row>
    <row r="568" spans="1:3">
      <c r="A568" s="8"/>
      <c r="B568" s="9"/>
      <c r="C568" s="198"/>
    </row>
    <row r="569" spans="1:3">
      <c r="A569" s="8"/>
      <c r="B569" s="9"/>
      <c r="C569" s="198"/>
    </row>
    <row r="570" spans="1:3">
      <c r="A570" s="8"/>
      <c r="B570" s="9"/>
      <c r="C570" s="198"/>
    </row>
    <row r="571" spans="1:3">
      <c r="A571" s="8"/>
      <c r="B571" s="9"/>
      <c r="C571" s="198"/>
    </row>
    <row r="572" spans="1:3">
      <c r="A572" s="8"/>
      <c r="B572" s="9"/>
      <c r="C572" s="198"/>
    </row>
    <row r="573" spans="1:3">
      <c r="A573" s="8"/>
      <c r="B573" s="9"/>
      <c r="C573" s="198"/>
    </row>
    <row r="574" spans="1:3">
      <c r="A574" s="8"/>
      <c r="B574" s="9"/>
      <c r="C574" s="198"/>
    </row>
    <row r="575" spans="1:3">
      <c r="A575" s="8"/>
      <c r="B575" s="9"/>
      <c r="C575" s="198"/>
    </row>
    <row r="576" spans="1:3">
      <c r="A576" s="8"/>
      <c r="B576" s="9"/>
      <c r="C576" s="198"/>
    </row>
    <row r="577" spans="1:3">
      <c r="A577" s="8"/>
      <c r="B577" s="9"/>
      <c r="C577" s="198"/>
    </row>
    <row r="578" spans="1:3">
      <c r="A578" s="8"/>
      <c r="B578" s="9"/>
      <c r="C578" s="198"/>
    </row>
    <row r="579" spans="1:3">
      <c r="A579" s="8"/>
      <c r="B579" s="9"/>
      <c r="C579" s="198"/>
    </row>
    <row r="580" spans="1:3">
      <c r="A580" s="8"/>
      <c r="B580" s="9"/>
      <c r="C580" s="198"/>
    </row>
    <row r="581" spans="1:3">
      <c r="A581" s="8"/>
      <c r="B581" s="9"/>
      <c r="C581" s="198"/>
    </row>
    <row r="582" spans="1:3">
      <c r="A582" s="8"/>
      <c r="B582" s="9"/>
      <c r="C582" s="198"/>
    </row>
    <row r="583" spans="1:3">
      <c r="A583" s="8"/>
      <c r="B583" s="9"/>
      <c r="C583" s="198"/>
    </row>
    <row r="584" spans="1:3">
      <c r="A584" s="8"/>
      <c r="B584" s="9"/>
      <c r="C584" s="198"/>
    </row>
    <row r="585" spans="1:3">
      <c r="A585" s="8"/>
      <c r="B585" s="9"/>
      <c r="C585" s="198"/>
    </row>
    <row r="586" spans="1:3">
      <c r="A586" s="8"/>
      <c r="B586" s="9"/>
      <c r="C586" s="198"/>
    </row>
    <row r="587" spans="1:3">
      <c r="A587" s="8"/>
      <c r="B587" s="9"/>
      <c r="C587" s="198"/>
    </row>
    <row r="588" spans="1:3">
      <c r="A588" s="8"/>
      <c r="B588" s="9"/>
      <c r="C588" s="198"/>
    </row>
    <row r="589" spans="1:3">
      <c r="A589" s="8"/>
      <c r="B589" s="9"/>
      <c r="C589" s="198"/>
    </row>
    <row r="590" spans="1:3">
      <c r="A590" s="8"/>
      <c r="B590" s="9"/>
      <c r="C590" s="198"/>
    </row>
    <row r="591" spans="1:3">
      <c r="A591" s="8"/>
      <c r="B591" s="9"/>
      <c r="C591" s="198"/>
    </row>
    <row r="592" spans="1:3">
      <c r="A592" s="8"/>
      <c r="B592" s="9"/>
      <c r="C592" s="198"/>
    </row>
    <row r="593" spans="1:3">
      <c r="A593" s="8"/>
      <c r="B593" s="9"/>
      <c r="C593" s="198"/>
    </row>
    <row r="594" spans="1:3">
      <c r="A594" s="8"/>
      <c r="B594" s="9"/>
      <c r="C594" s="198"/>
    </row>
    <row r="595" spans="1:3">
      <c r="A595" s="8"/>
      <c r="B595" s="9"/>
      <c r="C595" s="198"/>
    </row>
    <row r="596" spans="1:3">
      <c r="A596" s="8"/>
      <c r="B596" s="9"/>
      <c r="C596" s="198"/>
    </row>
    <row r="597" spans="1:3">
      <c r="A597" s="8"/>
      <c r="B597" s="9"/>
      <c r="C597" s="198"/>
    </row>
    <row r="598" spans="1:3">
      <c r="A598" s="8"/>
      <c r="B598" s="9"/>
      <c r="C598" s="198"/>
    </row>
    <row r="599" spans="1:3">
      <c r="A599" s="8"/>
      <c r="B599" s="9"/>
      <c r="C599" s="198"/>
    </row>
    <row r="600" spans="1:3">
      <c r="A600" s="8"/>
      <c r="B600" s="9"/>
      <c r="C600" s="198"/>
    </row>
    <row r="601" spans="1:3">
      <c r="A601" s="8"/>
      <c r="B601" s="9"/>
      <c r="C601" s="198"/>
    </row>
    <row r="602" spans="1:3">
      <c r="A602" s="8"/>
      <c r="B602" s="9"/>
      <c r="C602" s="198"/>
    </row>
    <row r="603" spans="1:3">
      <c r="A603" s="8"/>
      <c r="B603" s="9"/>
      <c r="C603" s="198"/>
    </row>
    <row r="604" spans="1:3">
      <c r="A604" s="8"/>
      <c r="B604" s="9"/>
      <c r="C604" s="198"/>
    </row>
    <row r="605" spans="1:3">
      <c r="A605" s="8"/>
      <c r="B605" s="9"/>
      <c r="C605" s="198"/>
    </row>
    <row r="606" spans="1:3">
      <c r="A606" s="8"/>
      <c r="B606" s="9"/>
      <c r="C606" s="198"/>
    </row>
    <row r="607" spans="1:3">
      <c r="A607" s="8"/>
      <c r="B607" s="9"/>
      <c r="C607" s="198"/>
    </row>
    <row r="608" spans="1:3">
      <c r="A608" s="8"/>
      <c r="B608" s="9"/>
      <c r="C608" s="198"/>
    </row>
    <row r="609" spans="1:3">
      <c r="A609" s="8"/>
      <c r="B609" s="9"/>
      <c r="C609" s="198"/>
    </row>
    <row r="610" spans="1:3">
      <c r="A610" s="8"/>
      <c r="B610" s="9"/>
      <c r="C610" s="198"/>
    </row>
    <row r="611" spans="1:3">
      <c r="A611" s="8"/>
      <c r="B611" s="9"/>
      <c r="C611" s="198"/>
    </row>
    <row r="612" spans="1:3">
      <c r="A612" s="8"/>
      <c r="B612" s="9"/>
      <c r="C612" s="198"/>
    </row>
    <row r="613" spans="1:3">
      <c r="A613" s="8"/>
      <c r="B613" s="9"/>
      <c r="C613" s="198"/>
    </row>
    <row r="614" spans="1:3">
      <c r="A614" s="8"/>
      <c r="B614" s="9"/>
      <c r="C614" s="198"/>
    </row>
    <row r="615" spans="1:3">
      <c r="A615" s="8"/>
      <c r="B615" s="9"/>
      <c r="C615" s="198"/>
    </row>
    <row r="616" spans="1:3">
      <c r="A616" s="8"/>
      <c r="B616" s="9"/>
      <c r="C616" s="198"/>
    </row>
    <row r="617" spans="1:3">
      <c r="A617" s="8"/>
      <c r="B617" s="9"/>
      <c r="C617" s="198"/>
    </row>
    <row r="618" spans="1:3">
      <c r="A618" s="8"/>
      <c r="B618" s="9"/>
      <c r="C618" s="198"/>
    </row>
    <row r="619" spans="1:3">
      <c r="A619" s="8"/>
      <c r="B619" s="9"/>
      <c r="C619" s="198"/>
    </row>
    <row r="620" spans="1:3">
      <c r="A620" s="8"/>
      <c r="B620" s="9"/>
      <c r="C620" s="198"/>
    </row>
    <row r="621" spans="1:3">
      <c r="A621" s="8"/>
      <c r="B621" s="9"/>
      <c r="C621" s="198"/>
    </row>
    <row r="622" spans="1:3">
      <c r="A622" s="8"/>
      <c r="B622" s="9"/>
      <c r="C622" s="198"/>
    </row>
    <row r="623" spans="1:3">
      <c r="A623" s="8"/>
      <c r="B623" s="9"/>
      <c r="C623" s="198"/>
    </row>
    <row r="624" spans="1:3">
      <c r="A624" s="8"/>
      <c r="B624" s="9"/>
      <c r="C624" s="198"/>
    </row>
    <row r="625" spans="1:3">
      <c r="A625" s="8"/>
      <c r="B625" s="9"/>
      <c r="C625" s="198"/>
    </row>
    <row r="626" spans="1:3">
      <c r="A626" s="8"/>
      <c r="B626" s="9"/>
      <c r="C626" s="198"/>
    </row>
    <row r="627" spans="1:3">
      <c r="A627" s="8"/>
      <c r="B627" s="9"/>
      <c r="C627" s="198"/>
    </row>
    <row r="628" spans="1:3">
      <c r="A628" s="8"/>
      <c r="B628" s="9"/>
      <c r="C628" s="198"/>
    </row>
    <row r="629" spans="1:3">
      <c r="A629" s="8"/>
      <c r="B629" s="9"/>
      <c r="C629" s="198"/>
    </row>
    <row r="630" spans="1:3">
      <c r="A630" s="8"/>
      <c r="B630" s="9"/>
      <c r="C630" s="198"/>
    </row>
    <row r="631" spans="1:3">
      <c r="A631" s="8"/>
      <c r="B631" s="9"/>
      <c r="C631" s="198"/>
    </row>
    <row r="632" spans="1:3">
      <c r="A632" s="8"/>
      <c r="B632" s="9"/>
      <c r="C632" s="198"/>
    </row>
    <row r="633" spans="1:3">
      <c r="A633" s="8"/>
      <c r="B633" s="9"/>
      <c r="C633" s="198"/>
    </row>
    <row r="634" spans="1:3">
      <c r="A634" s="8"/>
      <c r="B634" s="9"/>
      <c r="C634" s="198"/>
    </row>
    <row r="635" spans="1:3">
      <c r="A635" s="8"/>
      <c r="B635" s="9"/>
      <c r="C635" s="198"/>
    </row>
    <row r="636" spans="1:3">
      <c r="A636" s="8"/>
      <c r="B636" s="9"/>
      <c r="C636" s="198"/>
    </row>
    <row r="637" spans="1:3">
      <c r="A637" s="8"/>
      <c r="B637" s="9"/>
      <c r="C637" s="198"/>
    </row>
    <row r="638" spans="1:3">
      <c r="A638" s="8"/>
      <c r="B638" s="9"/>
      <c r="C638" s="198"/>
    </row>
    <row r="639" spans="1:3">
      <c r="A639" s="8"/>
      <c r="B639" s="9"/>
      <c r="C639" s="198"/>
    </row>
    <row r="640" spans="1:3">
      <c r="A640" s="8"/>
      <c r="B640" s="9"/>
      <c r="C640" s="198"/>
    </row>
    <row r="641" spans="1:3">
      <c r="A641" s="8"/>
      <c r="B641" s="9"/>
      <c r="C641" s="198"/>
    </row>
    <row r="642" spans="1:3">
      <c r="A642" s="8"/>
      <c r="B642" s="9"/>
      <c r="C642" s="198"/>
    </row>
    <row r="643" spans="1:3">
      <c r="A643" s="8"/>
      <c r="B643" s="9"/>
      <c r="C643" s="198"/>
    </row>
    <row r="644" spans="1:3">
      <c r="A644" s="8"/>
      <c r="B644" s="9"/>
      <c r="C644" s="198"/>
    </row>
    <row r="645" spans="1:3">
      <c r="A645" s="8"/>
      <c r="B645" s="9"/>
      <c r="C645" s="198"/>
    </row>
    <row r="646" spans="1:3">
      <c r="A646" s="8"/>
      <c r="B646" s="9"/>
      <c r="C646" s="198"/>
    </row>
    <row r="647" spans="1:3">
      <c r="A647" s="8"/>
      <c r="B647" s="9"/>
      <c r="C647" s="198"/>
    </row>
    <row r="648" spans="1:3">
      <c r="A648" s="8"/>
      <c r="B648" s="9"/>
      <c r="C648" s="198"/>
    </row>
    <row r="649" spans="1:3">
      <c r="A649" s="8"/>
      <c r="B649" s="9"/>
      <c r="C649" s="198"/>
    </row>
    <row r="650" spans="1:3">
      <c r="A650" s="8"/>
      <c r="B650" s="9"/>
      <c r="C650" s="198"/>
    </row>
    <row r="651" spans="1:3">
      <c r="A651" s="8"/>
      <c r="B651" s="9"/>
      <c r="C651" s="198"/>
    </row>
    <row r="652" spans="1:3">
      <c r="A652" s="8"/>
      <c r="B652" s="9"/>
      <c r="C652" s="198"/>
    </row>
    <row r="653" spans="1:3">
      <c r="A653" s="8"/>
      <c r="B653" s="9"/>
      <c r="C653" s="198"/>
    </row>
    <row r="654" spans="1:3">
      <c r="A654" s="8"/>
      <c r="B654" s="9"/>
      <c r="C654" s="198"/>
    </row>
    <row r="655" spans="1:3">
      <c r="A655" s="8"/>
      <c r="B655" s="9"/>
      <c r="C655" s="198"/>
    </row>
    <row r="656" spans="1:3">
      <c r="A656" s="8"/>
      <c r="B656" s="9"/>
      <c r="C656" s="198"/>
    </row>
    <row r="657" spans="1:3">
      <c r="A657" s="8"/>
      <c r="B657" s="9"/>
      <c r="C657" s="198"/>
    </row>
    <row r="658" spans="1:3">
      <c r="A658" s="8"/>
      <c r="B658" s="9"/>
      <c r="C658" s="198"/>
    </row>
    <row r="659" spans="1:3">
      <c r="A659" s="8"/>
      <c r="B659" s="9"/>
      <c r="C659" s="198"/>
    </row>
    <row r="660" spans="1:3">
      <c r="A660" s="8"/>
      <c r="B660" s="9"/>
      <c r="C660" s="198"/>
    </row>
    <row r="661" spans="1:3">
      <c r="A661" s="8"/>
      <c r="B661" s="9"/>
      <c r="C661" s="198"/>
    </row>
    <row r="662" spans="1:3">
      <c r="A662" s="8"/>
      <c r="B662" s="9"/>
      <c r="C662" s="198"/>
    </row>
    <row r="663" spans="1:3">
      <c r="A663" s="8"/>
      <c r="B663" s="9"/>
      <c r="C663" s="198"/>
    </row>
    <row r="664" spans="1:3">
      <c r="A664" s="8"/>
      <c r="B664" s="9"/>
      <c r="C664" s="198"/>
    </row>
    <row r="665" spans="1:3">
      <c r="A665" s="8"/>
      <c r="B665" s="9"/>
      <c r="C665" s="198"/>
    </row>
    <row r="666" spans="1:3">
      <c r="A666" s="8"/>
      <c r="B666" s="9"/>
      <c r="C666" s="198"/>
    </row>
    <row r="667" spans="1:3">
      <c r="A667" s="8"/>
      <c r="B667" s="9"/>
      <c r="C667" s="198"/>
    </row>
    <row r="668" spans="1:3">
      <c r="A668" s="8"/>
      <c r="B668" s="9"/>
      <c r="C668" s="198"/>
    </row>
    <row r="669" spans="1:3">
      <c r="A669" s="8"/>
      <c r="B669" s="9"/>
      <c r="C669" s="198"/>
    </row>
    <row r="670" spans="1:3">
      <c r="A670" s="8"/>
      <c r="B670" s="9"/>
      <c r="C670" s="198"/>
    </row>
    <row r="671" spans="1:3">
      <c r="A671" s="8"/>
      <c r="B671" s="9"/>
      <c r="C671" s="198"/>
    </row>
    <row r="672" spans="1:3">
      <c r="A672" s="8"/>
      <c r="B672" s="9"/>
      <c r="C672" s="198"/>
    </row>
    <row r="673" spans="1:3">
      <c r="A673" s="8"/>
      <c r="B673" s="9"/>
      <c r="C673" s="198"/>
    </row>
    <row r="674" spans="1:3">
      <c r="A674" s="8"/>
      <c r="B674" s="9"/>
      <c r="C674" s="198"/>
    </row>
    <row r="675" spans="1:3">
      <c r="A675" s="8"/>
      <c r="B675" s="9"/>
      <c r="C675" s="198"/>
    </row>
    <row r="676" spans="1:3">
      <c r="A676" s="8"/>
      <c r="B676" s="9"/>
      <c r="C676" s="198"/>
    </row>
    <row r="677" spans="1:3">
      <c r="A677" s="8"/>
      <c r="B677" s="9"/>
      <c r="C677" s="198"/>
    </row>
    <row r="678" spans="1:3">
      <c r="A678" s="8"/>
      <c r="B678" s="9"/>
      <c r="C678" s="198"/>
    </row>
    <row r="679" spans="1:3">
      <c r="A679" s="8"/>
      <c r="B679" s="9"/>
      <c r="C679" s="198"/>
    </row>
    <row r="680" spans="1:3">
      <c r="A680" s="8"/>
      <c r="B680" s="9"/>
      <c r="C680" s="198"/>
    </row>
    <row r="681" spans="1:3">
      <c r="A681" s="8"/>
      <c r="B681" s="9"/>
      <c r="C681" s="198"/>
    </row>
    <row r="682" spans="1:3">
      <c r="A682" s="8"/>
      <c r="B682" s="9"/>
      <c r="C682" s="198"/>
    </row>
    <row r="683" spans="1:3">
      <c r="A683" s="8"/>
      <c r="B683" s="9"/>
      <c r="C683" s="198"/>
    </row>
    <row r="684" spans="1:3">
      <c r="A684" s="8"/>
      <c r="B684" s="9"/>
      <c r="C684" s="198"/>
    </row>
    <row r="685" spans="1:3">
      <c r="A685" s="8"/>
      <c r="B685" s="9"/>
      <c r="C685" s="198"/>
    </row>
    <row r="686" spans="1:3">
      <c r="A686" s="8"/>
      <c r="B686" s="9"/>
      <c r="C686" s="198"/>
    </row>
    <row r="687" spans="1:3">
      <c r="A687" s="8"/>
      <c r="B687" s="9"/>
      <c r="C687" s="198"/>
    </row>
    <row r="688" spans="1:3">
      <c r="A688" s="8"/>
      <c r="B688" s="9"/>
      <c r="C688" s="198"/>
    </row>
    <row r="689" spans="1:3">
      <c r="A689" s="8"/>
      <c r="B689" s="9"/>
      <c r="C689" s="198"/>
    </row>
    <row r="690" spans="1:3">
      <c r="A690" s="8"/>
      <c r="B690" s="9"/>
      <c r="C690" s="198"/>
    </row>
    <row r="691" spans="1:3">
      <c r="A691" s="8"/>
      <c r="B691" s="9"/>
      <c r="C691" s="198"/>
    </row>
    <row r="692" spans="1:3">
      <c r="A692" s="8"/>
      <c r="B692" s="9"/>
      <c r="C692" s="198"/>
    </row>
    <row r="693" spans="1:3">
      <c r="A693" s="8"/>
      <c r="B693" s="9"/>
      <c r="C693" s="198"/>
    </row>
    <row r="694" spans="1:3">
      <c r="A694" s="8"/>
      <c r="B694" s="9"/>
      <c r="C694" s="198"/>
    </row>
    <row r="695" spans="1:3">
      <c r="A695" s="8"/>
      <c r="B695" s="9"/>
      <c r="C695" s="198"/>
    </row>
    <row r="696" spans="1:3">
      <c r="A696" s="8"/>
      <c r="B696" s="9"/>
      <c r="C696" s="198"/>
    </row>
    <row r="697" spans="1:3">
      <c r="A697" s="8"/>
      <c r="B697" s="9"/>
      <c r="C697" s="198"/>
    </row>
    <row r="698" spans="1:3">
      <c r="A698" s="8"/>
      <c r="B698" s="9"/>
      <c r="C698" s="198"/>
    </row>
    <row r="699" spans="1:3">
      <c r="A699" s="8"/>
      <c r="B699" s="9"/>
      <c r="C699" s="198"/>
    </row>
    <row r="700" spans="1:3">
      <c r="A700" s="8"/>
      <c r="B700" s="9"/>
      <c r="C700" s="198"/>
    </row>
    <row r="701" spans="1:3">
      <c r="A701" s="8"/>
      <c r="B701" s="9"/>
      <c r="C701" s="198"/>
    </row>
    <row r="702" spans="1:3">
      <c r="A702" s="8"/>
      <c r="B702" s="9"/>
      <c r="C702" s="198"/>
    </row>
    <row r="703" spans="1:3">
      <c r="A703" s="8"/>
      <c r="B703" s="9"/>
      <c r="C703" s="198"/>
    </row>
    <row r="704" spans="1:3">
      <c r="A704" s="8"/>
      <c r="B704" s="9"/>
      <c r="C704" s="198"/>
    </row>
    <row r="705" spans="1:3">
      <c r="A705" s="8"/>
      <c r="B705" s="9"/>
      <c r="C705" s="198"/>
    </row>
    <row r="706" spans="1:3">
      <c r="A706" s="8"/>
      <c r="B706" s="9"/>
      <c r="C706" s="198"/>
    </row>
    <row r="707" spans="1:3">
      <c r="A707" s="8"/>
      <c r="B707" s="9"/>
      <c r="C707" s="198"/>
    </row>
    <row r="708" spans="1:3">
      <c r="A708" s="8"/>
      <c r="B708" s="9"/>
      <c r="C708" s="198"/>
    </row>
    <row r="709" spans="1:3">
      <c r="A709" s="8"/>
      <c r="B709" s="9"/>
      <c r="C709" s="198"/>
    </row>
    <row r="710" spans="1:3">
      <c r="A710" s="8"/>
      <c r="B710" s="9"/>
      <c r="C710" s="198"/>
    </row>
    <row r="711" spans="1:3">
      <c r="A711" s="8"/>
      <c r="B711" s="9"/>
      <c r="C711" s="198"/>
    </row>
    <row r="712" spans="1:3">
      <c r="A712" s="8"/>
      <c r="B712" s="9"/>
      <c r="C712" s="198"/>
    </row>
    <row r="713" spans="1:3">
      <c r="A713" s="8"/>
      <c r="B713" s="9"/>
      <c r="C713" s="198"/>
    </row>
    <row r="714" spans="1:3">
      <c r="A714" s="8"/>
      <c r="B714" s="9"/>
      <c r="C714" s="198"/>
    </row>
    <row r="715" spans="1:3">
      <c r="A715" s="8"/>
      <c r="B715" s="9"/>
      <c r="C715" s="198"/>
    </row>
    <row r="716" spans="1:3">
      <c r="A716" s="8"/>
      <c r="B716" s="9"/>
      <c r="C716" s="198"/>
    </row>
    <row r="717" spans="1:3">
      <c r="A717" s="8"/>
      <c r="B717" s="9"/>
      <c r="C717" s="198"/>
    </row>
    <row r="718" spans="1:3">
      <c r="A718" s="8"/>
      <c r="B718" s="9"/>
      <c r="C718" s="198"/>
    </row>
    <row r="719" spans="1:3">
      <c r="A719" s="8"/>
      <c r="B719" s="9"/>
      <c r="C719" s="198"/>
    </row>
    <row r="720" spans="1:3">
      <c r="A720" s="8"/>
      <c r="B720" s="9"/>
      <c r="C720" s="198"/>
    </row>
    <row r="721" spans="1:3">
      <c r="A721" s="8"/>
      <c r="B721" s="9"/>
      <c r="C721" s="198"/>
    </row>
    <row r="722" spans="1:3">
      <c r="A722" s="8"/>
      <c r="B722" s="9"/>
      <c r="C722" s="198"/>
    </row>
    <row r="723" spans="1:3">
      <c r="A723" s="8"/>
      <c r="B723" s="9"/>
      <c r="C723" s="198"/>
    </row>
    <row r="724" spans="1:3">
      <c r="A724" s="8"/>
      <c r="B724" s="9"/>
      <c r="C724" s="198"/>
    </row>
    <row r="725" spans="1:3">
      <c r="A725" s="8"/>
      <c r="B725" s="9"/>
      <c r="C725" s="198"/>
    </row>
    <row r="726" spans="1:3">
      <c r="A726" s="8"/>
      <c r="B726" s="9"/>
      <c r="C726" s="198"/>
    </row>
    <row r="727" spans="1:3">
      <c r="A727" s="8"/>
      <c r="B727" s="9"/>
      <c r="C727" s="198"/>
    </row>
    <row r="728" spans="1:3">
      <c r="A728" s="8"/>
      <c r="B728" s="9"/>
      <c r="C728" s="198"/>
    </row>
    <row r="729" spans="1:3">
      <c r="A729" s="8"/>
      <c r="B729" s="9"/>
      <c r="C729" s="198"/>
    </row>
    <row r="730" spans="1:3">
      <c r="A730" s="8"/>
      <c r="B730" s="9"/>
      <c r="C730" s="198"/>
    </row>
    <row r="731" spans="1:3">
      <c r="A731" s="8"/>
      <c r="B731" s="9"/>
      <c r="C731" s="198"/>
    </row>
    <row r="732" spans="1:3">
      <c r="A732" s="8"/>
      <c r="B732" s="9"/>
      <c r="C732" s="198"/>
    </row>
    <row r="733" spans="1:3">
      <c r="A733" s="8"/>
      <c r="B733" s="9"/>
      <c r="C733" s="198"/>
    </row>
    <row r="734" spans="1:3">
      <c r="A734" s="8"/>
      <c r="B734" s="9"/>
      <c r="C734" s="198"/>
    </row>
    <row r="735" spans="1:3">
      <c r="A735" s="8"/>
      <c r="B735" s="9"/>
      <c r="C735" s="198"/>
    </row>
    <row r="736" spans="1:3">
      <c r="A736" s="8"/>
      <c r="B736" s="9"/>
      <c r="C736" s="198"/>
    </row>
    <row r="737" spans="1:3">
      <c r="A737" s="8"/>
      <c r="B737" s="9"/>
      <c r="C737" s="198"/>
    </row>
    <row r="738" spans="1:3">
      <c r="A738" s="8"/>
      <c r="B738" s="9"/>
      <c r="C738" s="198"/>
    </row>
    <row r="739" spans="1:3">
      <c r="A739" s="8"/>
      <c r="B739" s="9"/>
      <c r="C739" s="198"/>
    </row>
    <row r="740" spans="1:3">
      <c r="A740" s="8"/>
      <c r="B740" s="9"/>
      <c r="C740" s="198"/>
    </row>
    <row r="741" spans="1:3">
      <c r="A741" s="8"/>
      <c r="B741" s="9"/>
      <c r="C741" s="198"/>
    </row>
    <row r="742" spans="1:3">
      <c r="A742" s="8"/>
      <c r="B742" s="9"/>
      <c r="C742" s="198"/>
    </row>
    <row r="743" spans="1:3">
      <c r="A743" s="8"/>
      <c r="B743" s="9"/>
      <c r="C743" s="198"/>
    </row>
    <row r="744" spans="1:3">
      <c r="A744" s="8"/>
      <c r="B744" s="9"/>
      <c r="C744" s="198"/>
    </row>
    <row r="745" spans="1:3">
      <c r="A745" s="8"/>
      <c r="B745" s="9"/>
      <c r="C745" s="198"/>
    </row>
    <row r="746" spans="1:3">
      <c r="A746" s="8"/>
      <c r="B746" s="9"/>
      <c r="C746" s="198"/>
    </row>
    <row r="747" spans="1:3">
      <c r="A747" s="8"/>
      <c r="B747" s="9"/>
      <c r="C747" s="198"/>
    </row>
    <row r="748" spans="1:3">
      <c r="A748" s="8"/>
      <c r="B748" s="9"/>
      <c r="C748" s="198"/>
    </row>
    <row r="749" spans="1:3">
      <c r="A749" s="8"/>
      <c r="B749" s="9"/>
      <c r="C749" s="198"/>
    </row>
    <row r="750" spans="1:3">
      <c r="A750" s="8"/>
      <c r="B750" s="9"/>
      <c r="C750" s="198"/>
    </row>
    <row r="751" spans="1:3">
      <c r="A751" s="8"/>
      <c r="B751" s="9"/>
      <c r="C751" s="198"/>
    </row>
    <row r="752" spans="1:3">
      <c r="A752" s="8"/>
      <c r="B752" s="9"/>
      <c r="C752" s="198"/>
    </row>
    <row r="753" spans="1:3">
      <c r="A753" s="8"/>
      <c r="B753" s="9"/>
      <c r="C753" s="198"/>
    </row>
    <row r="754" spans="1:3">
      <c r="A754" s="8"/>
      <c r="B754" s="9"/>
      <c r="C754" s="198"/>
    </row>
    <row r="755" spans="1:3">
      <c r="A755" s="8"/>
      <c r="B755" s="9"/>
      <c r="C755" s="198"/>
    </row>
    <row r="756" spans="1:3">
      <c r="A756" s="8"/>
      <c r="B756" s="9"/>
      <c r="C756" s="198"/>
    </row>
    <row r="757" spans="1:3">
      <c r="A757" s="8"/>
      <c r="B757" s="9"/>
      <c r="C757" s="198"/>
    </row>
    <row r="758" spans="1:3">
      <c r="A758" s="8"/>
      <c r="B758" s="9"/>
      <c r="C758" s="198"/>
    </row>
    <row r="759" spans="1:3">
      <c r="A759" s="8"/>
      <c r="B759" s="9"/>
      <c r="C759" s="198"/>
    </row>
    <row r="760" spans="1:3">
      <c r="A760" s="8"/>
      <c r="B760" s="9"/>
      <c r="C760" s="198"/>
    </row>
    <row r="761" spans="1:3">
      <c r="A761" s="8"/>
      <c r="B761" s="9"/>
      <c r="C761" s="198"/>
    </row>
    <row r="762" spans="1:3">
      <c r="A762" s="8"/>
      <c r="B762" s="9"/>
      <c r="C762" s="198"/>
    </row>
    <row r="763" spans="1:3">
      <c r="A763" s="8"/>
      <c r="B763" s="9"/>
      <c r="C763" s="198"/>
    </row>
    <row r="764" spans="1:3">
      <c r="A764" s="8"/>
      <c r="B764" s="9"/>
      <c r="C764" s="198"/>
    </row>
    <row r="765" spans="1:3">
      <c r="A765" s="8"/>
      <c r="B765" s="9"/>
      <c r="C765" s="198"/>
    </row>
    <row r="766" spans="1:3">
      <c r="A766" s="8"/>
      <c r="B766" s="9"/>
      <c r="C766" s="198"/>
    </row>
    <row r="767" spans="1:3">
      <c r="A767" s="8"/>
      <c r="B767" s="9"/>
      <c r="C767" s="198"/>
    </row>
    <row r="768" spans="1:3">
      <c r="A768" s="8"/>
      <c r="B768" s="9"/>
      <c r="C768" s="198"/>
    </row>
    <row r="769" spans="1:3">
      <c r="A769" s="8"/>
      <c r="B769" s="9"/>
      <c r="C769" s="198"/>
    </row>
    <row r="770" spans="1:3">
      <c r="A770" s="8"/>
      <c r="B770" s="9"/>
      <c r="C770" s="198"/>
    </row>
    <row r="771" spans="1:3">
      <c r="A771" s="8"/>
      <c r="B771" s="9"/>
      <c r="C771" s="198"/>
    </row>
    <row r="772" spans="1:3">
      <c r="A772" s="8"/>
      <c r="B772" s="9"/>
      <c r="C772" s="198"/>
    </row>
    <row r="773" spans="1:3">
      <c r="A773" s="8"/>
      <c r="B773" s="9"/>
      <c r="C773" s="198"/>
    </row>
    <row r="774" spans="1:3">
      <c r="A774" s="8"/>
      <c r="B774" s="9"/>
      <c r="C774" s="198"/>
    </row>
    <row r="775" spans="1:3">
      <c r="A775" s="8"/>
      <c r="B775" s="9"/>
      <c r="C775" s="198"/>
    </row>
    <row r="776" spans="1:3">
      <c r="A776" s="8"/>
      <c r="B776" s="9"/>
      <c r="C776" s="198"/>
    </row>
    <row r="777" spans="1:3">
      <c r="A777" s="8"/>
      <c r="B777" s="9"/>
      <c r="C777" s="198"/>
    </row>
    <row r="778" spans="1:3">
      <c r="A778" s="8"/>
      <c r="B778" s="9"/>
      <c r="C778" s="198"/>
    </row>
    <row r="779" spans="1:3">
      <c r="A779" s="8"/>
      <c r="B779" s="9"/>
      <c r="C779" s="198"/>
    </row>
    <row r="780" spans="1:3">
      <c r="A780" s="8"/>
      <c r="B780" s="9"/>
      <c r="C780" s="198"/>
    </row>
    <row r="781" spans="1:3">
      <c r="A781" s="8"/>
      <c r="B781" s="9"/>
      <c r="C781" s="198"/>
    </row>
    <row r="782" spans="1:3">
      <c r="A782" s="8"/>
      <c r="B782" s="9"/>
      <c r="C782" s="198"/>
    </row>
    <row r="783" spans="1:3">
      <c r="A783" s="8"/>
      <c r="B783" s="9"/>
      <c r="C783" s="198"/>
    </row>
    <row r="784" spans="1:3">
      <c r="A784" s="8"/>
      <c r="B784" s="9"/>
      <c r="C784" s="198"/>
    </row>
    <row r="785" spans="1:3">
      <c r="A785" s="8"/>
      <c r="B785" s="9"/>
      <c r="C785" s="198"/>
    </row>
    <row r="786" spans="1:3">
      <c r="A786" s="8"/>
      <c r="B786" s="9"/>
      <c r="C786" s="198"/>
    </row>
    <row r="787" spans="1:3">
      <c r="A787" s="8"/>
      <c r="B787" s="9"/>
      <c r="C787" s="198"/>
    </row>
    <row r="788" spans="1:3">
      <c r="A788" s="8"/>
      <c r="B788" s="9"/>
      <c r="C788" s="198"/>
    </row>
    <row r="789" spans="1:3">
      <c r="A789" s="8"/>
      <c r="B789" s="9"/>
      <c r="C789" s="198"/>
    </row>
    <row r="790" spans="1:3">
      <c r="A790" s="8"/>
      <c r="B790" s="9"/>
      <c r="C790" s="198"/>
    </row>
    <row r="791" spans="1:3">
      <c r="A791" s="8"/>
      <c r="B791" s="9"/>
      <c r="C791" s="198"/>
    </row>
    <row r="792" spans="1:3">
      <c r="A792" s="8"/>
      <c r="B792" s="9"/>
      <c r="C792" s="198"/>
    </row>
    <row r="793" spans="1:3">
      <c r="A793" s="8"/>
      <c r="B793" s="9"/>
      <c r="C793" s="198"/>
    </row>
    <row r="794" spans="1:3">
      <c r="A794" s="8"/>
      <c r="B794" s="9"/>
      <c r="C794" s="198"/>
    </row>
    <row r="795" spans="1:3">
      <c r="A795" s="8"/>
      <c r="B795" s="9"/>
      <c r="C795" s="198"/>
    </row>
    <row r="796" spans="1:3">
      <c r="A796" s="8"/>
      <c r="B796" s="9"/>
      <c r="C796" s="198"/>
    </row>
    <row r="797" spans="1:3">
      <c r="A797" s="8"/>
      <c r="B797" s="9"/>
      <c r="C797" s="198"/>
    </row>
    <row r="798" spans="1:3">
      <c r="A798" s="8"/>
      <c r="B798" s="9"/>
      <c r="C798" s="198"/>
    </row>
    <row r="799" spans="1:3">
      <c r="A799" s="8"/>
      <c r="B799" s="9"/>
      <c r="C799" s="198"/>
    </row>
    <row r="800" spans="1:3">
      <c r="A800" s="8"/>
      <c r="B800" s="9"/>
      <c r="C800" s="198"/>
    </row>
    <row r="801" spans="1:3">
      <c r="A801" s="8"/>
      <c r="B801" s="9"/>
      <c r="C801" s="198"/>
    </row>
    <row r="802" spans="1:3">
      <c r="A802" s="8"/>
      <c r="B802" s="9"/>
      <c r="C802" s="198"/>
    </row>
    <row r="803" spans="1:3">
      <c r="A803" s="8"/>
      <c r="B803" s="9"/>
      <c r="C803" s="198"/>
    </row>
    <row r="804" spans="1:3">
      <c r="A804" s="8"/>
      <c r="B804" s="9"/>
      <c r="C804" s="198"/>
    </row>
    <row r="805" spans="1:3">
      <c r="A805" s="8"/>
      <c r="B805" s="9"/>
      <c r="C805" s="198"/>
    </row>
    <row r="806" spans="1:3">
      <c r="A806" s="8"/>
      <c r="B806" s="9"/>
      <c r="C806" s="198"/>
    </row>
    <row r="807" spans="1:3">
      <c r="A807" s="8"/>
      <c r="B807" s="9"/>
      <c r="C807" s="198"/>
    </row>
    <row r="808" spans="1:3">
      <c r="A808" s="8"/>
      <c r="B808" s="9"/>
      <c r="C808" s="198"/>
    </row>
    <row r="809" spans="1:3">
      <c r="A809" s="8"/>
      <c r="B809" s="9"/>
      <c r="C809" s="198"/>
    </row>
    <row r="810" spans="1:3">
      <c r="A810" s="8"/>
      <c r="B810" s="9"/>
      <c r="C810" s="198"/>
    </row>
    <row r="811" spans="1:3">
      <c r="A811" s="8"/>
      <c r="B811" s="9"/>
      <c r="C811" s="198"/>
    </row>
    <row r="812" spans="1:3">
      <c r="A812" s="8"/>
      <c r="B812" s="9"/>
      <c r="C812" s="198"/>
    </row>
    <row r="813" spans="1:3">
      <c r="A813" s="8"/>
      <c r="B813" s="9"/>
      <c r="C813" s="198"/>
    </row>
    <row r="814" spans="1:3">
      <c r="A814" s="8"/>
      <c r="B814" s="9"/>
      <c r="C814" s="198"/>
    </row>
    <row r="815" spans="1:3">
      <c r="A815" s="8"/>
      <c r="B815" s="9"/>
      <c r="C815" s="198"/>
    </row>
    <row r="816" spans="1:3">
      <c r="A816" s="8"/>
      <c r="B816" s="9"/>
      <c r="C816" s="198"/>
    </row>
    <row r="817" spans="1:3">
      <c r="A817" s="8"/>
      <c r="B817" s="9"/>
      <c r="C817" s="198"/>
    </row>
    <row r="818" spans="1:3">
      <c r="A818" s="8"/>
      <c r="B818" s="9"/>
      <c r="C818" s="198"/>
    </row>
    <row r="819" spans="1:3">
      <c r="A819" s="8"/>
      <c r="B819" s="9"/>
      <c r="C819" s="198"/>
    </row>
    <row r="820" spans="1:3">
      <c r="A820" s="8"/>
      <c r="B820" s="9"/>
      <c r="C820" s="198"/>
    </row>
    <row r="821" spans="1:3">
      <c r="A821" s="8"/>
      <c r="B821" s="9"/>
      <c r="C821" s="198"/>
    </row>
    <row r="822" spans="1:3">
      <c r="A822" s="8"/>
      <c r="B822" s="9"/>
      <c r="C822" s="198"/>
    </row>
    <row r="823" spans="1:3">
      <c r="A823" s="8"/>
      <c r="B823" s="9"/>
      <c r="C823" s="198"/>
    </row>
    <row r="824" spans="1:3">
      <c r="A824" s="8"/>
      <c r="B824" s="9"/>
      <c r="C824" s="198"/>
    </row>
    <row r="825" spans="1:3">
      <c r="A825" s="8"/>
      <c r="B825" s="9"/>
      <c r="C825" s="198"/>
    </row>
    <row r="826" spans="1:3">
      <c r="A826" s="8"/>
      <c r="B826" s="9"/>
      <c r="C826" s="198"/>
    </row>
    <row r="827" spans="1:3">
      <c r="A827" s="8"/>
      <c r="B827" s="9"/>
      <c r="C827" s="198"/>
    </row>
    <row r="828" spans="1:3">
      <c r="A828" s="8"/>
      <c r="B828" s="9"/>
      <c r="C828" s="198"/>
    </row>
    <row r="829" spans="1:3">
      <c r="A829" s="8"/>
      <c r="B829" s="9"/>
      <c r="C829" s="198"/>
    </row>
    <row r="830" spans="1:3">
      <c r="A830" s="8"/>
      <c r="B830" s="9"/>
      <c r="C830" s="198"/>
    </row>
    <row r="831" spans="1:3">
      <c r="A831" s="8"/>
      <c r="B831" s="9"/>
      <c r="C831" s="198"/>
    </row>
    <row r="832" spans="1:3">
      <c r="A832" s="8"/>
      <c r="B832" s="9"/>
      <c r="C832" s="198"/>
    </row>
    <row r="833" spans="1:3">
      <c r="A833" s="8"/>
      <c r="B833" s="9"/>
      <c r="C833" s="198"/>
    </row>
    <row r="834" spans="1:3">
      <c r="A834" s="8"/>
      <c r="B834" s="9"/>
      <c r="C834" s="198"/>
    </row>
    <row r="835" spans="1:3">
      <c r="A835" s="8"/>
      <c r="B835" s="9"/>
      <c r="C835" s="198"/>
    </row>
    <row r="836" spans="1:3">
      <c r="A836" s="8"/>
      <c r="B836" s="9"/>
      <c r="C836" s="198"/>
    </row>
    <row r="837" spans="1:3">
      <c r="A837" s="8"/>
      <c r="B837" s="9"/>
      <c r="C837" s="198"/>
    </row>
    <row r="838" spans="1:3">
      <c r="A838" s="8"/>
      <c r="B838" s="9"/>
      <c r="C838" s="198"/>
    </row>
    <row r="839" spans="1:3">
      <c r="A839" s="8"/>
      <c r="B839" s="9"/>
      <c r="C839" s="198"/>
    </row>
    <row r="840" spans="1:3">
      <c r="A840" s="8"/>
      <c r="B840" s="9"/>
      <c r="C840" s="198"/>
    </row>
    <row r="841" spans="1:3">
      <c r="A841" s="8"/>
      <c r="B841" s="9"/>
      <c r="C841" s="198"/>
    </row>
    <row r="842" spans="1:3">
      <c r="A842" s="8"/>
      <c r="B842" s="9"/>
      <c r="C842" s="198"/>
    </row>
    <row r="843" spans="1:3">
      <c r="A843" s="8"/>
      <c r="B843" s="9"/>
      <c r="C843" s="198"/>
    </row>
    <row r="844" spans="1:3">
      <c r="A844" s="8"/>
      <c r="B844" s="9"/>
      <c r="C844" s="198"/>
    </row>
    <row r="845" spans="1:3">
      <c r="A845" s="8"/>
      <c r="B845" s="9"/>
      <c r="C845" s="198"/>
    </row>
    <row r="846" spans="1:3">
      <c r="A846" s="8"/>
      <c r="B846" s="9"/>
      <c r="C846" s="198"/>
    </row>
    <row r="847" spans="1:3">
      <c r="A847" s="8"/>
      <c r="B847" s="9"/>
      <c r="C847" s="198"/>
    </row>
    <row r="848" spans="1:3">
      <c r="A848" s="8"/>
      <c r="B848" s="9"/>
      <c r="C848" s="198"/>
    </row>
    <row r="849" spans="1:3">
      <c r="A849" s="8"/>
      <c r="B849" s="9"/>
      <c r="C849" s="198"/>
    </row>
    <row r="850" spans="1:3">
      <c r="A850" s="8"/>
      <c r="B850" s="9"/>
      <c r="C850" s="198"/>
    </row>
    <row r="851" spans="1:3">
      <c r="A851" s="8"/>
      <c r="B851" s="9"/>
      <c r="C851" s="198"/>
    </row>
    <row r="852" spans="1:3">
      <c r="A852" s="8"/>
      <c r="B852" s="9"/>
      <c r="C852" s="198"/>
    </row>
    <row r="853" spans="1:3">
      <c r="A853" s="8"/>
      <c r="B853" s="9"/>
      <c r="C853" s="198"/>
    </row>
    <row r="854" spans="1:3">
      <c r="A854" s="8"/>
      <c r="B854" s="9"/>
      <c r="C854" s="198"/>
    </row>
    <row r="855" spans="1:3">
      <c r="A855" s="8"/>
      <c r="B855" s="9"/>
      <c r="C855" s="198"/>
    </row>
    <row r="856" spans="1:3">
      <c r="A856" s="8"/>
      <c r="B856" s="9"/>
      <c r="C856" s="198"/>
    </row>
    <row r="857" spans="1:3">
      <c r="A857" s="8"/>
      <c r="B857" s="9"/>
      <c r="C857" s="198"/>
    </row>
    <row r="858" spans="1:3">
      <c r="A858" s="8"/>
      <c r="B858" s="9"/>
      <c r="C858" s="198"/>
    </row>
    <row r="859" spans="1:3">
      <c r="A859" s="8"/>
      <c r="B859" s="9"/>
      <c r="C859" s="198"/>
    </row>
    <row r="860" spans="1:3">
      <c r="A860" s="8"/>
      <c r="B860" s="9"/>
      <c r="C860" s="198"/>
    </row>
    <row r="861" spans="1:3">
      <c r="A861" s="8"/>
      <c r="B861" s="9"/>
      <c r="C861" s="198"/>
    </row>
    <row r="862" spans="1:3">
      <c r="A862" s="8"/>
      <c r="B862" s="9"/>
      <c r="C862" s="198"/>
    </row>
    <row r="863" spans="1:3">
      <c r="A863" s="8"/>
      <c r="B863" s="9"/>
      <c r="C863" s="198"/>
    </row>
    <row r="864" spans="1:3">
      <c r="A864" s="8"/>
      <c r="B864" s="9"/>
      <c r="C864" s="198"/>
    </row>
    <row r="865" spans="1:3">
      <c r="A865" s="8"/>
      <c r="B865" s="9"/>
      <c r="C865" s="198"/>
    </row>
    <row r="866" spans="1:3">
      <c r="A866" s="8"/>
      <c r="B866" s="9"/>
      <c r="C866" s="198"/>
    </row>
    <row r="867" spans="1:3">
      <c r="A867" s="8"/>
      <c r="B867" s="9"/>
      <c r="C867" s="198"/>
    </row>
    <row r="868" spans="1:3">
      <c r="A868" s="8"/>
      <c r="B868" s="9"/>
      <c r="C868" s="198"/>
    </row>
    <row r="869" spans="1:3">
      <c r="A869" s="8"/>
      <c r="B869" s="9"/>
      <c r="C869" s="198"/>
    </row>
    <row r="870" spans="1:3">
      <c r="A870" s="8"/>
      <c r="B870" s="9"/>
      <c r="C870" s="198"/>
    </row>
    <row r="871" spans="1:3">
      <c r="A871" s="8"/>
      <c r="B871" s="9"/>
      <c r="C871" s="198"/>
    </row>
    <row r="872" spans="1:3">
      <c r="A872" s="8"/>
      <c r="B872" s="9"/>
      <c r="C872" s="198"/>
    </row>
    <row r="873" spans="1:3">
      <c r="A873" s="8"/>
      <c r="B873" s="9"/>
      <c r="C873" s="198"/>
    </row>
    <row r="874" spans="1:3">
      <c r="A874" s="8"/>
      <c r="B874" s="9"/>
      <c r="C874" s="198"/>
    </row>
    <row r="875" spans="1:3">
      <c r="A875" s="8"/>
      <c r="B875" s="9"/>
      <c r="C875" s="198"/>
    </row>
    <row r="876" spans="1:3">
      <c r="A876" s="8"/>
      <c r="B876" s="9"/>
      <c r="C876" s="198"/>
    </row>
    <row r="877" spans="1:3">
      <c r="A877" s="8"/>
      <c r="B877" s="9"/>
      <c r="C877" s="198"/>
    </row>
    <row r="878" spans="1:3">
      <c r="A878" s="8"/>
      <c r="B878" s="9"/>
      <c r="C878" s="198"/>
    </row>
    <row r="879" spans="1:3">
      <c r="A879" s="8"/>
      <c r="B879" s="9"/>
      <c r="C879" s="198"/>
    </row>
    <row r="880" spans="1:3">
      <c r="A880" s="8"/>
      <c r="B880" s="9"/>
      <c r="C880" s="198"/>
    </row>
    <row r="881" spans="1:3">
      <c r="A881" s="8"/>
      <c r="B881" s="9"/>
      <c r="C881" s="198"/>
    </row>
    <row r="882" spans="1:3">
      <c r="A882" s="8"/>
      <c r="B882" s="9"/>
      <c r="C882" s="198"/>
    </row>
    <row r="883" spans="1:3">
      <c r="A883" s="8"/>
      <c r="B883" s="9"/>
      <c r="C883" s="198"/>
    </row>
    <row r="884" spans="1:3">
      <c r="A884" s="8"/>
      <c r="B884" s="9"/>
      <c r="C884" s="198"/>
    </row>
    <row r="885" spans="1:3">
      <c r="A885" s="8"/>
      <c r="B885" s="9"/>
      <c r="C885" s="198"/>
    </row>
    <row r="886" spans="1:3">
      <c r="A886" s="8"/>
      <c r="B886" s="9"/>
      <c r="C886" s="198"/>
    </row>
    <row r="887" spans="1:3">
      <c r="A887" s="8"/>
      <c r="B887" s="9"/>
      <c r="C887" s="198"/>
    </row>
    <row r="888" spans="1:3">
      <c r="A888" s="8"/>
      <c r="B888" s="9"/>
      <c r="C888" s="198"/>
    </row>
    <row r="889" spans="1:3">
      <c r="A889" s="8"/>
      <c r="B889" s="9"/>
      <c r="C889" s="198"/>
    </row>
    <row r="890" spans="1:3">
      <c r="A890" s="8"/>
      <c r="B890" s="9"/>
      <c r="C890" s="198"/>
    </row>
    <row r="891" spans="1:3">
      <c r="A891" s="8"/>
      <c r="B891" s="9"/>
      <c r="C891" s="198"/>
    </row>
    <row r="892" spans="1:3">
      <c r="A892" s="8"/>
      <c r="B892" s="9"/>
      <c r="C892" s="198"/>
    </row>
    <row r="893" spans="1:3">
      <c r="A893" s="8"/>
      <c r="B893" s="9"/>
      <c r="C893" s="198"/>
    </row>
    <row r="894" spans="1:3">
      <c r="A894" s="8"/>
      <c r="B894" s="9"/>
      <c r="C894" s="198"/>
    </row>
    <row r="895" spans="1:3">
      <c r="A895" s="8"/>
      <c r="B895" s="9"/>
      <c r="C895" s="198"/>
    </row>
    <row r="896" spans="1:3">
      <c r="A896" s="8"/>
      <c r="B896" s="9"/>
      <c r="C896" s="198"/>
    </row>
    <row r="897" spans="1:3">
      <c r="A897" s="8"/>
      <c r="B897" s="9"/>
      <c r="C897" s="198"/>
    </row>
    <row r="898" spans="1:3">
      <c r="A898" s="8"/>
      <c r="B898" s="9"/>
      <c r="C898" s="198"/>
    </row>
    <row r="899" spans="1:3">
      <c r="A899" s="8"/>
      <c r="B899" s="9"/>
      <c r="C899" s="198"/>
    </row>
    <row r="900" spans="1:3">
      <c r="A900" s="8"/>
      <c r="B900" s="9"/>
      <c r="C900" s="198"/>
    </row>
    <row r="901" spans="1:3">
      <c r="A901" s="8"/>
      <c r="B901" s="9"/>
      <c r="C901" s="198"/>
    </row>
    <row r="902" spans="1:3">
      <c r="A902" s="8"/>
      <c r="B902" s="9"/>
      <c r="C902" s="198"/>
    </row>
    <row r="903" spans="1:3">
      <c r="A903" s="8"/>
      <c r="B903" s="9"/>
      <c r="C903" s="198"/>
    </row>
    <row r="904" spans="1:3">
      <c r="A904" s="8"/>
      <c r="B904" s="9"/>
      <c r="C904" s="198"/>
    </row>
    <row r="905" spans="1:3">
      <c r="A905" s="8"/>
      <c r="B905" s="9"/>
      <c r="C905" s="198"/>
    </row>
    <row r="906" spans="1:3">
      <c r="A906" s="8"/>
      <c r="B906" s="9"/>
      <c r="C906" s="198"/>
    </row>
    <row r="907" spans="1:3">
      <c r="A907" s="8"/>
      <c r="B907" s="9"/>
      <c r="C907" s="198"/>
    </row>
    <row r="908" spans="1:3">
      <c r="A908" s="8"/>
      <c r="B908" s="9"/>
      <c r="C908" s="198"/>
    </row>
    <row r="909" spans="1:3">
      <c r="A909" s="8"/>
      <c r="B909" s="9"/>
      <c r="C909" s="198"/>
    </row>
    <row r="910" spans="1:3">
      <c r="A910" s="8"/>
      <c r="B910" s="9"/>
      <c r="C910" s="198"/>
    </row>
    <row r="911" spans="1:3">
      <c r="A911" s="8"/>
      <c r="B911" s="9"/>
      <c r="C911" s="198"/>
    </row>
    <row r="912" spans="1:3">
      <c r="A912" s="8"/>
      <c r="B912" s="9"/>
      <c r="C912" s="198"/>
    </row>
    <row r="913" spans="1:3">
      <c r="A913" s="8"/>
      <c r="B913" s="9"/>
      <c r="C913" s="198"/>
    </row>
    <row r="914" spans="1:3">
      <c r="A914" s="8"/>
      <c r="B914" s="9"/>
      <c r="C914" s="198"/>
    </row>
    <row r="915" spans="1:3">
      <c r="A915" s="8"/>
      <c r="B915" s="9"/>
      <c r="C915" s="198"/>
    </row>
    <row r="916" spans="1:3">
      <c r="A916" s="8"/>
      <c r="B916" s="9"/>
      <c r="C916" s="198"/>
    </row>
    <row r="917" spans="1:3">
      <c r="A917" s="8"/>
      <c r="B917" s="9"/>
      <c r="C917" s="198"/>
    </row>
    <row r="918" spans="1:3">
      <c r="A918" s="8"/>
      <c r="B918" s="9"/>
      <c r="C918" s="198"/>
    </row>
    <row r="919" spans="1:3">
      <c r="A919" s="8"/>
      <c r="B919" s="9"/>
      <c r="C919" s="198"/>
    </row>
    <row r="920" spans="1:3">
      <c r="A920" s="8"/>
      <c r="B920" s="9"/>
      <c r="C920" s="198"/>
    </row>
    <row r="921" spans="1:3">
      <c r="A921" s="8"/>
      <c r="B921" s="9"/>
      <c r="C921" s="198"/>
    </row>
    <row r="922" spans="1:3">
      <c r="A922" s="8"/>
      <c r="B922" s="9"/>
      <c r="C922" s="198"/>
    </row>
    <row r="923" spans="1:3">
      <c r="A923" s="8"/>
      <c r="B923" s="9"/>
      <c r="C923" s="198"/>
    </row>
    <row r="924" spans="1:3">
      <c r="A924" s="8"/>
      <c r="B924" s="9"/>
      <c r="C924" s="198"/>
    </row>
    <row r="925" spans="1:3">
      <c r="A925" s="8"/>
      <c r="B925" s="9"/>
      <c r="C925" s="198"/>
    </row>
    <row r="926" spans="1:3">
      <c r="A926" s="8"/>
      <c r="B926" s="9"/>
      <c r="C926" s="198"/>
    </row>
    <row r="927" spans="1:3">
      <c r="A927" s="8"/>
      <c r="B927" s="9"/>
      <c r="C927" s="198"/>
    </row>
    <row r="928" spans="1:3">
      <c r="A928" s="8"/>
      <c r="B928" s="9"/>
      <c r="C928" s="198"/>
    </row>
    <row r="929" spans="1:3">
      <c r="A929" s="8"/>
      <c r="B929" s="9"/>
      <c r="C929" s="198"/>
    </row>
    <row r="930" spans="1:3">
      <c r="A930" s="8"/>
      <c r="B930" s="9"/>
      <c r="C930" s="198"/>
    </row>
    <row r="931" spans="1:3">
      <c r="A931" s="8"/>
      <c r="B931" s="9"/>
      <c r="C931" s="198"/>
    </row>
    <row r="932" spans="1:3">
      <c r="A932" s="8"/>
      <c r="B932" s="9"/>
      <c r="C932" s="198"/>
    </row>
    <row r="933" spans="1:3">
      <c r="A933" s="8"/>
      <c r="B933" s="9"/>
      <c r="C933" s="198"/>
    </row>
    <row r="934" spans="1:3">
      <c r="A934" s="8"/>
      <c r="B934" s="9"/>
      <c r="C934" s="198"/>
    </row>
    <row r="935" spans="1:3">
      <c r="A935" s="8"/>
      <c r="B935" s="9"/>
      <c r="C935" s="198"/>
    </row>
    <row r="936" spans="1:3">
      <c r="A936" s="8"/>
      <c r="B936" s="9"/>
      <c r="C936" s="198"/>
    </row>
    <row r="937" spans="1:3">
      <c r="A937" s="8"/>
      <c r="B937" s="9"/>
      <c r="C937" s="198"/>
    </row>
    <row r="938" spans="1:3">
      <c r="A938" s="8"/>
      <c r="B938" s="9"/>
      <c r="C938" s="198"/>
    </row>
    <row r="939" spans="1:3">
      <c r="A939" s="8"/>
      <c r="B939" s="9"/>
      <c r="C939" s="198"/>
    </row>
    <row r="940" spans="1:3">
      <c r="A940" s="8"/>
      <c r="B940" s="9"/>
      <c r="C940" s="198"/>
    </row>
    <row r="941" spans="1:3">
      <c r="A941" s="8"/>
      <c r="B941" s="9"/>
      <c r="C941" s="198"/>
    </row>
    <row r="942" spans="1:3">
      <c r="A942" s="8"/>
      <c r="B942" s="9"/>
      <c r="C942" s="198"/>
    </row>
    <row r="943" spans="1:3">
      <c r="A943" s="8"/>
      <c r="B943" s="9"/>
      <c r="C943" s="198"/>
    </row>
    <row r="944" spans="1:3">
      <c r="A944" s="8"/>
      <c r="B944" s="9"/>
      <c r="C944" s="198"/>
    </row>
    <row r="945" spans="1:3">
      <c r="A945" s="8"/>
      <c r="B945" s="9"/>
      <c r="C945" s="198"/>
    </row>
    <row r="946" spans="1:3">
      <c r="A946" s="8"/>
      <c r="B946" s="9"/>
      <c r="C946" s="198"/>
    </row>
    <row r="947" spans="1:3">
      <c r="A947" s="8"/>
      <c r="B947" s="9"/>
      <c r="C947" s="198"/>
    </row>
    <row r="948" spans="1:3">
      <c r="A948" s="8"/>
      <c r="B948" s="9"/>
      <c r="C948" s="198"/>
    </row>
    <row r="949" spans="1:3">
      <c r="A949" s="8"/>
      <c r="B949" s="9"/>
      <c r="C949" s="198"/>
    </row>
    <row r="950" spans="1:3">
      <c r="A950" s="8"/>
      <c r="B950" s="9"/>
      <c r="C950" s="198"/>
    </row>
    <row r="951" spans="1:3">
      <c r="A951" s="8"/>
      <c r="B951" s="9"/>
      <c r="C951" s="198"/>
    </row>
    <row r="952" spans="1:3">
      <c r="A952" s="8"/>
      <c r="B952" s="9"/>
      <c r="C952" s="198"/>
    </row>
    <row r="953" spans="1:3">
      <c r="A953" s="8"/>
      <c r="B953" s="9"/>
      <c r="C953" s="198"/>
    </row>
    <row r="954" spans="1:3">
      <c r="A954" s="8"/>
      <c r="B954" s="9"/>
      <c r="C954" s="198"/>
    </row>
    <row r="955" spans="1:3">
      <c r="A955" s="8"/>
      <c r="B955" s="9"/>
      <c r="C955" s="198"/>
    </row>
    <row r="956" spans="1:3">
      <c r="A956" s="8"/>
      <c r="B956" s="9"/>
      <c r="C956" s="198"/>
    </row>
    <row r="957" spans="1:3">
      <c r="A957" s="8"/>
      <c r="B957" s="9"/>
      <c r="C957" s="198"/>
    </row>
    <row r="958" spans="1:3">
      <c r="A958" s="8"/>
      <c r="B958" s="9"/>
      <c r="C958" s="198"/>
    </row>
    <row r="959" spans="1:3">
      <c r="A959" s="8"/>
      <c r="B959" s="9"/>
      <c r="C959" s="198"/>
    </row>
    <row r="960" spans="1:3">
      <c r="A960" s="8"/>
      <c r="B960" s="9"/>
      <c r="C960" s="198"/>
    </row>
    <row r="961" spans="1:3">
      <c r="A961" s="8"/>
      <c r="B961" s="9"/>
      <c r="C961" s="198"/>
    </row>
    <row r="962" spans="1:3">
      <c r="A962" s="8"/>
      <c r="B962" s="9"/>
      <c r="C962" s="198"/>
    </row>
    <row r="963" spans="1:3">
      <c r="A963" s="8"/>
      <c r="B963" s="9"/>
      <c r="C963" s="198"/>
    </row>
    <row r="964" spans="1:3">
      <c r="A964" s="8"/>
      <c r="B964" s="9"/>
      <c r="C964" s="198"/>
    </row>
    <row r="965" spans="1:3">
      <c r="A965" s="8"/>
      <c r="B965" s="9"/>
      <c r="C965" s="198"/>
    </row>
    <row r="966" spans="1:3">
      <c r="A966" s="8"/>
      <c r="B966" s="9"/>
      <c r="C966" s="198"/>
    </row>
    <row r="967" spans="1:3">
      <c r="A967" s="8"/>
      <c r="B967" s="9"/>
      <c r="C967" s="198"/>
    </row>
    <row r="968" spans="1:3">
      <c r="A968" s="8"/>
      <c r="B968" s="9"/>
      <c r="C968" s="198"/>
    </row>
    <row r="969" spans="1:3">
      <c r="A969" s="8"/>
      <c r="B969" s="9"/>
      <c r="C969" s="198"/>
    </row>
    <row r="970" spans="1:3">
      <c r="A970" s="8"/>
      <c r="B970" s="9"/>
      <c r="C970" s="198"/>
    </row>
    <row r="971" spans="1:3">
      <c r="A971" s="8"/>
      <c r="B971" s="9"/>
      <c r="C971" s="198"/>
    </row>
    <row r="972" spans="1:3">
      <c r="A972" s="8"/>
      <c r="B972" s="9"/>
      <c r="C972" s="198"/>
    </row>
    <row r="973" spans="1:3">
      <c r="A973" s="8"/>
      <c r="B973" s="9"/>
      <c r="C973" s="198"/>
    </row>
    <row r="974" spans="1:3">
      <c r="A974" s="8"/>
      <c r="B974" s="9"/>
      <c r="C974" s="198"/>
    </row>
    <row r="975" spans="1:3">
      <c r="A975" s="8"/>
      <c r="B975" s="9"/>
      <c r="C975" s="198"/>
    </row>
    <row r="976" spans="1:3">
      <c r="A976" s="8"/>
      <c r="B976" s="9"/>
      <c r="C976" s="198"/>
    </row>
    <row r="977" spans="1:3">
      <c r="A977" s="8"/>
      <c r="B977" s="9"/>
      <c r="C977" s="198"/>
    </row>
    <row r="978" spans="1:3">
      <c r="A978" s="8"/>
      <c r="B978" s="9"/>
      <c r="C978" s="198"/>
    </row>
    <row r="979" spans="1:3">
      <c r="A979" s="8"/>
      <c r="B979" s="9"/>
      <c r="C979" s="198"/>
    </row>
    <row r="980" spans="1:3">
      <c r="A980" s="8"/>
      <c r="B980" s="9"/>
      <c r="C980" s="198"/>
    </row>
    <row r="981" spans="1:3">
      <c r="A981" s="8"/>
      <c r="B981" s="9"/>
      <c r="C981" s="198"/>
    </row>
    <row r="982" spans="1:3">
      <c r="A982" s="8"/>
      <c r="B982" s="9"/>
      <c r="C982" s="198"/>
    </row>
    <row r="983" spans="1:3">
      <c r="A983" s="8"/>
      <c r="B983" s="9"/>
      <c r="C983" s="198"/>
    </row>
    <row r="984" spans="1:3">
      <c r="A984" s="8"/>
      <c r="B984" s="9"/>
      <c r="C984" s="198"/>
    </row>
    <row r="985" spans="1:3">
      <c r="A985" s="8"/>
      <c r="B985" s="9"/>
      <c r="C985" s="198"/>
    </row>
    <row r="986" spans="1:3">
      <c r="A986" s="8"/>
      <c r="B986" s="9"/>
      <c r="C986" s="198"/>
    </row>
    <row r="987" spans="1:3">
      <c r="A987" s="8"/>
      <c r="B987" s="9"/>
      <c r="C987" s="198"/>
    </row>
    <row r="988" spans="1:3">
      <c r="A988" s="8"/>
      <c r="B988" s="9"/>
      <c r="C988" s="198"/>
    </row>
    <row r="989" spans="1:3">
      <c r="A989" s="8"/>
      <c r="B989" s="9"/>
      <c r="C989" s="198"/>
    </row>
    <row r="990" spans="1:3">
      <c r="A990" s="8"/>
      <c r="B990" s="9"/>
      <c r="C990" s="198"/>
    </row>
    <row r="991" spans="1:3">
      <c r="A991" s="8"/>
      <c r="B991" s="9"/>
      <c r="C991" s="198"/>
    </row>
    <row r="992" spans="1:3">
      <c r="A992" s="8"/>
      <c r="B992" s="9"/>
      <c r="C992" s="198"/>
    </row>
    <row r="993" spans="1:3">
      <c r="A993" s="8"/>
      <c r="B993" s="9"/>
      <c r="C993" s="198"/>
    </row>
    <row r="994" spans="1:3">
      <c r="A994" s="8"/>
      <c r="B994" s="9"/>
      <c r="C994" s="198"/>
    </row>
    <row r="995" spans="1:3">
      <c r="A995" s="8"/>
      <c r="B995" s="9"/>
      <c r="C995" s="198"/>
    </row>
    <row r="996" spans="1:3">
      <c r="A996" s="8"/>
      <c r="B996" s="9"/>
      <c r="C996" s="198"/>
    </row>
    <row r="997" spans="1:3">
      <c r="A997" s="8"/>
      <c r="B997" s="9"/>
      <c r="C997" s="198"/>
    </row>
    <row r="998" spans="1:3">
      <c r="A998" s="8"/>
      <c r="B998" s="9"/>
      <c r="C998" s="198"/>
    </row>
    <row r="999" spans="1:3">
      <c r="A999" s="8"/>
      <c r="B999" s="9"/>
      <c r="C999" s="198"/>
    </row>
    <row r="1000" spans="1:3">
      <c r="A1000" s="8"/>
      <c r="B1000" s="9"/>
      <c r="C1000" s="198"/>
    </row>
    <row r="1001" spans="1:3">
      <c r="A1001" s="8"/>
      <c r="B1001" s="9"/>
      <c r="C1001" s="198"/>
    </row>
    <row r="1002" spans="1:3">
      <c r="A1002" s="8"/>
      <c r="B1002" s="9"/>
      <c r="C1002" s="198"/>
    </row>
    <row r="1003" spans="1:3">
      <c r="A1003" s="8"/>
      <c r="B1003" s="9"/>
      <c r="C1003" s="198"/>
    </row>
    <row r="1004" spans="1:3">
      <c r="A1004" s="8"/>
      <c r="B1004" s="9"/>
      <c r="C1004" s="198"/>
    </row>
    <row r="1005" spans="1:3">
      <c r="A1005" s="8"/>
      <c r="B1005" s="9"/>
      <c r="C1005" s="198"/>
    </row>
    <row r="1006" spans="1:3">
      <c r="A1006" s="8"/>
      <c r="B1006" s="9"/>
      <c r="C1006" s="198"/>
    </row>
    <row r="1007" spans="1:3">
      <c r="A1007" s="8"/>
      <c r="B1007" s="9"/>
      <c r="C1007" s="198"/>
    </row>
    <row r="1008" spans="1:3">
      <c r="A1008" s="8"/>
      <c r="B1008" s="9"/>
      <c r="C1008" s="198"/>
    </row>
    <row r="1009" spans="1:3">
      <c r="A1009" s="8"/>
      <c r="B1009" s="9"/>
      <c r="C1009" s="198"/>
    </row>
    <row r="1010" spans="1:3">
      <c r="A1010" s="8"/>
      <c r="B1010" s="9"/>
      <c r="C1010" s="198"/>
    </row>
    <row r="1011" spans="1:3">
      <c r="A1011" s="8"/>
      <c r="B1011" s="9"/>
      <c r="C1011" s="198"/>
    </row>
    <row r="1012" spans="1:3">
      <c r="A1012" s="8"/>
      <c r="B1012" s="9"/>
      <c r="C1012" s="198"/>
    </row>
    <row r="1013" spans="1:3">
      <c r="A1013" s="8"/>
      <c r="B1013" s="9"/>
      <c r="C1013" s="198"/>
    </row>
    <row r="1014" spans="1:3">
      <c r="A1014" s="8"/>
      <c r="B1014" s="9"/>
      <c r="C1014" s="198"/>
    </row>
    <row r="1015" spans="1:3">
      <c r="A1015" s="8"/>
      <c r="B1015" s="9"/>
      <c r="C1015" s="198"/>
    </row>
    <row r="1016" spans="1:3">
      <c r="A1016" s="8"/>
      <c r="B1016" s="9"/>
      <c r="C1016" s="198"/>
    </row>
    <row r="1017" spans="1:3">
      <c r="A1017" s="8"/>
      <c r="B1017" s="9"/>
      <c r="C1017" s="198"/>
    </row>
    <row r="1018" spans="1:3">
      <c r="A1018" s="8"/>
      <c r="B1018" s="9"/>
      <c r="C1018" s="198"/>
    </row>
    <row r="1019" spans="1:3">
      <c r="A1019" s="8"/>
      <c r="B1019" s="9"/>
      <c r="C1019" s="198"/>
    </row>
    <row r="1020" spans="1:3">
      <c r="A1020" s="8"/>
      <c r="B1020" s="9"/>
      <c r="C1020" s="198"/>
    </row>
    <row r="1021" spans="1:3">
      <c r="A1021" s="8"/>
      <c r="B1021" s="9"/>
      <c r="C1021" s="198"/>
    </row>
    <row r="1022" spans="1:3">
      <c r="A1022" s="8"/>
      <c r="B1022" s="9"/>
      <c r="C1022" s="198"/>
    </row>
    <row r="1023" spans="1:3">
      <c r="A1023" s="8"/>
      <c r="B1023" s="9"/>
      <c r="C1023" s="198"/>
    </row>
    <row r="1024" spans="1:3">
      <c r="A1024" s="8"/>
      <c r="B1024" s="9"/>
      <c r="C1024" s="198"/>
    </row>
    <row r="1025" spans="1:3">
      <c r="A1025" s="8"/>
      <c r="B1025" s="9"/>
      <c r="C1025" s="198"/>
    </row>
    <row r="1026" spans="1:3">
      <c r="A1026" s="8"/>
      <c r="B1026" s="9"/>
      <c r="C1026" s="198"/>
    </row>
    <row r="1027" spans="1:3">
      <c r="A1027" s="8"/>
      <c r="B1027" s="9"/>
      <c r="C1027" s="198"/>
    </row>
    <row r="1028" spans="1:3">
      <c r="A1028" s="8"/>
      <c r="B1028" s="9"/>
      <c r="C1028" s="198"/>
    </row>
    <row r="1029" spans="1:3">
      <c r="A1029" s="8"/>
      <c r="B1029" s="9"/>
      <c r="C1029" s="198"/>
    </row>
    <row r="1030" spans="1:3">
      <c r="A1030" s="8"/>
      <c r="B1030" s="9"/>
      <c r="C1030" s="198"/>
    </row>
    <row r="1031" spans="1:3">
      <c r="A1031" s="8"/>
      <c r="B1031" s="9"/>
      <c r="C1031" s="198"/>
    </row>
    <row r="1032" spans="1:3">
      <c r="A1032" s="8"/>
      <c r="B1032" s="9"/>
      <c r="C1032" s="198"/>
    </row>
    <row r="1033" spans="1:3">
      <c r="A1033" s="8"/>
      <c r="B1033" s="9"/>
      <c r="C1033" s="198"/>
    </row>
    <row r="1034" spans="1:3">
      <c r="A1034" s="8"/>
      <c r="B1034" s="9"/>
      <c r="C1034" s="198"/>
    </row>
    <row r="1035" spans="1:3">
      <c r="A1035" s="8"/>
      <c r="B1035" s="9"/>
      <c r="C1035" s="198"/>
    </row>
    <row r="1036" spans="1:3">
      <c r="A1036" s="8"/>
      <c r="B1036" s="9"/>
      <c r="C1036" s="198"/>
    </row>
    <row r="1037" spans="1:3">
      <c r="A1037" s="8"/>
      <c r="B1037" s="9"/>
      <c r="C1037" s="198"/>
    </row>
    <row r="1038" spans="1:3">
      <c r="A1038" s="8"/>
      <c r="B1038" s="9"/>
      <c r="C1038" s="198"/>
    </row>
    <row r="1039" spans="1:3">
      <c r="A1039" s="8"/>
      <c r="B1039" s="9"/>
      <c r="C1039" s="198"/>
    </row>
    <row r="1040" spans="1:3">
      <c r="A1040" s="8"/>
      <c r="B1040" s="9"/>
      <c r="C1040" s="198"/>
    </row>
    <row r="1041" spans="1:3">
      <c r="A1041" s="8"/>
      <c r="B1041" s="9"/>
      <c r="C1041" s="198"/>
    </row>
    <row r="1042" spans="1:3">
      <c r="A1042" s="8"/>
      <c r="B1042" s="9"/>
      <c r="C1042" s="198"/>
    </row>
    <row r="1043" spans="1:3">
      <c r="A1043" s="8"/>
      <c r="B1043" s="9"/>
      <c r="C1043" s="198"/>
    </row>
    <row r="1044" spans="1:3">
      <c r="A1044" s="8"/>
      <c r="B1044" s="9"/>
      <c r="C1044" s="198"/>
    </row>
    <row r="1045" spans="1:3">
      <c r="A1045" s="8"/>
      <c r="B1045" s="9"/>
      <c r="C1045" s="198"/>
    </row>
    <row r="1046" spans="1:3">
      <c r="A1046" s="8"/>
      <c r="B1046" s="9"/>
      <c r="C1046" s="198"/>
    </row>
    <row r="1047" spans="1:3">
      <c r="A1047" s="8"/>
      <c r="B1047" s="9"/>
      <c r="C1047" s="198"/>
    </row>
    <row r="1048" spans="1:3">
      <c r="A1048" s="8"/>
      <c r="B1048" s="9"/>
      <c r="C1048" s="198"/>
    </row>
    <row r="1049" spans="1:3">
      <c r="A1049" s="8"/>
      <c r="B1049" s="9"/>
      <c r="C1049" s="198"/>
    </row>
    <row r="1050" spans="1:3">
      <c r="A1050" s="8"/>
      <c r="B1050" s="9"/>
      <c r="C1050" s="198"/>
    </row>
    <row r="1051" spans="1:3">
      <c r="A1051" s="8"/>
      <c r="B1051" s="9"/>
      <c r="C1051" s="198"/>
    </row>
    <row r="1052" spans="1:3">
      <c r="A1052" s="8"/>
      <c r="B1052" s="9"/>
      <c r="C1052" s="198"/>
    </row>
    <row r="1053" spans="1:3">
      <c r="A1053" s="8"/>
      <c r="B1053" s="9"/>
      <c r="C1053" s="198"/>
    </row>
    <row r="1054" spans="1:3">
      <c r="A1054" s="8"/>
      <c r="B1054" s="9"/>
      <c r="C1054" s="198"/>
    </row>
    <row r="1055" spans="1:3">
      <c r="A1055" s="8"/>
      <c r="B1055" s="9"/>
      <c r="C1055" s="198"/>
    </row>
    <row r="1056" spans="1:3">
      <c r="A1056" s="8"/>
      <c r="B1056" s="9"/>
      <c r="C1056" s="198"/>
    </row>
    <row r="1057" spans="1:3">
      <c r="A1057" s="8"/>
      <c r="B1057" s="9"/>
      <c r="C1057" s="198"/>
    </row>
    <row r="1058" spans="1:3">
      <c r="A1058" s="8"/>
      <c r="B1058" s="9"/>
      <c r="C1058" s="198"/>
    </row>
    <row r="1059" spans="1:3">
      <c r="A1059" s="8"/>
      <c r="B1059" s="9"/>
      <c r="C1059" s="198"/>
    </row>
    <row r="1060" spans="1:3">
      <c r="A1060" s="8"/>
      <c r="B1060" s="9"/>
      <c r="C1060" s="198"/>
    </row>
    <row r="1061" spans="1:3">
      <c r="A1061" s="8"/>
      <c r="B1061" s="9"/>
      <c r="C1061" s="198"/>
    </row>
    <row r="1062" spans="1:3">
      <c r="A1062" s="8"/>
      <c r="B1062" s="9"/>
      <c r="C1062" s="198"/>
    </row>
    <row r="1063" spans="1:3">
      <c r="A1063" s="8"/>
      <c r="B1063" s="9"/>
      <c r="C1063" s="198"/>
    </row>
    <row r="1064" spans="1:3">
      <c r="A1064" s="8"/>
      <c r="B1064" s="9"/>
      <c r="C1064" s="198"/>
    </row>
    <row r="1065" spans="1:3">
      <c r="A1065" s="8"/>
      <c r="B1065" s="9"/>
      <c r="C1065" s="198"/>
    </row>
    <row r="1066" spans="1:3">
      <c r="A1066" s="8"/>
      <c r="B1066" s="9"/>
      <c r="C1066" s="198"/>
    </row>
    <row r="1067" spans="1:3">
      <c r="A1067" s="8"/>
      <c r="B1067" s="9"/>
      <c r="C1067" s="198"/>
    </row>
    <row r="1068" spans="1:3">
      <c r="A1068" s="8"/>
      <c r="B1068" s="9"/>
      <c r="C1068" s="198"/>
    </row>
    <row r="1069" spans="1:3">
      <c r="A1069" s="8"/>
      <c r="B1069" s="9"/>
      <c r="C1069" s="198"/>
    </row>
    <row r="1070" spans="1:3">
      <c r="A1070" s="8"/>
      <c r="B1070" s="9"/>
      <c r="C1070" s="198"/>
    </row>
    <row r="1071" spans="1:3">
      <c r="A1071" s="8"/>
      <c r="B1071" s="9"/>
      <c r="C1071" s="198"/>
    </row>
    <row r="1072" spans="1:3">
      <c r="A1072" s="8"/>
      <c r="B1072" s="9"/>
      <c r="C1072" s="198"/>
    </row>
    <row r="1073" spans="1:3">
      <c r="A1073" s="8"/>
      <c r="B1073" s="9"/>
      <c r="C1073" s="198"/>
    </row>
    <row r="1074" spans="1:3">
      <c r="A1074" s="8"/>
      <c r="B1074" s="9"/>
      <c r="C1074" s="198"/>
    </row>
    <row r="1075" spans="1:3">
      <c r="A1075" s="8"/>
      <c r="B1075" s="9"/>
      <c r="C1075" s="198"/>
    </row>
    <row r="1076" spans="1:3">
      <c r="A1076" s="8"/>
      <c r="B1076" s="9"/>
      <c r="C1076" s="198"/>
    </row>
    <row r="1077" spans="1:3">
      <c r="A1077" s="8"/>
      <c r="B1077" s="9"/>
      <c r="C1077" s="198"/>
    </row>
    <row r="1078" spans="1:3">
      <c r="A1078" s="8"/>
      <c r="B1078" s="9"/>
      <c r="C1078" s="198"/>
    </row>
    <row r="1079" spans="1:3">
      <c r="A1079" s="8"/>
      <c r="B1079" s="9"/>
      <c r="C1079" s="198"/>
    </row>
    <row r="1080" spans="1:3">
      <c r="A1080" s="8"/>
      <c r="B1080" s="9"/>
      <c r="C1080" s="198"/>
    </row>
    <row r="1081" spans="1:3">
      <c r="A1081" s="8"/>
      <c r="B1081" s="9"/>
      <c r="C1081" s="198"/>
    </row>
    <row r="1082" spans="1:3">
      <c r="A1082" s="8"/>
      <c r="B1082" s="9"/>
      <c r="C1082" s="198"/>
    </row>
    <row r="1083" spans="1:3">
      <c r="A1083" s="8"/>
      <c r="B1083" s="9"/>
      <c r="C1083" s="198"/>
    </row>
    <row r="1084" spans="1:3">
      <c r="A1084" s="8"/>
      <c r="B1084" s="9"/>
      <c r="C1084" s="198"/>
    </row>
    <row r="1085" spans="1:3">
      <c r="A1085" s="8"/>
      <c r="B1085" s="9"/>
      <c r="C1085" s="198"/>
    </row>
    <row r="1086" spans="1:3">
      <c r="A1086" s="8"/>
      <c r="B1086" s="9"/>
      <c r="C1086" s="198"/>
    </row>
    <row r="1087" spans="1:3">
      <c r="A1087" s="8"/>
      <c r="B1087" s="9"/>
      <c r="C1087" s="198"/>
    </row>
    <row r="1088" spans="1:3">
      <c r="A1088" s="8"/>
      <c r="B1088" s="9"/>
      <c r="C1088" s="198"/>
    </row>
    <row r="1089" spans="1:3">
      <c r="A1089" s="8"/>
      <c r="B1089" s="9"/>
      <c r="C1089" s="198"/>
    </row>
    <row r="1090" spans="1:3">
      <c r="A1090" s="8"/>
      <c r="B1090" s="9"/>
      <c r="C1090" s="198"/>
    </row>
    <row r="1091" spans="1:3">
      <c r="A1091" s="8"/>
      <c r="B1091" s="9"/>
      <c r="C1091" s="198"/>
    </row>
    <row r="1092" spans="1:3">
      <c r="A1092" s="8"/>
      <c r="B1092" s="9"/>
      <c r="C1092" s="198"/>
    </row>
    <row r="1093" spans="1:3">
      <c r="A1093" s="8"/>
      <c r="B1093" s="9"/>
      <c r="C1093" s="198"/>
    </row>
    <row r="1094" spans="1:3">
      <c r="A1094" s="8"/>
      <c r="B1094" s="9"/>
      <c r="C1094" s="198"/>
    </row>
    <row r="1095" spans="1:3">
      <c r="A1095" s="8"/>
      <c r="B1095" s="9"/>
      <c r="C1095" s="198"/>
    </row>
    <row r="1096" spans="1:3">
      <c r="A1096" s="8"/>
      <c r="B1096" s="9"/>
      <c r="C1096" s="198"/>
    </row>
    <row r="1097" spans="1:3">
      <c r="A1097" s="8"/>
      <c r="B1097" s="9"/>
      <c r="C1097" s="198"/>
    </row>
    <row r="1098" spans="1:3">
      <c r="A1098" s="8"/>
      <c r="B1098" s="9"/>
      <c r="C1098" s="198"/>
    </row>
    <row r="1099" spans="1:3">
      <c r="A1099" s="8"/>
      <c r="B1099" s="9"/>
      <c r="C1099" s="198"/>
    </row>
    <row r="1100" spans="1:3">
      <c r="A1100" s="8"/>
      <c r="B1100" s="9"/>
      <c r="C1100" s="198"/>
    </row>
    <row r="1101" spans="1:3">
      <c r="A1101" s="8"/>
      <c r="B1101" s="9"/>
      <c r="C1101" s="198"/>
    </row>
    <row r="1102" spans="1:3">
      <c r="A1102" s="8"/>
      <c r="B1102" s="9"/>
      <c r="C1102" s="198"/>
    </row>
    <row r="1103" spans="1:3">
      <c r="A1103" s="8"/>
      <c r="B1103" s="9"/>
      <c r="C1103" s="198"/>
    </row>
    <row r="1104" spans="1:3">
      <c r="A1104" s="8"/>
      <c r="B1104" s="9"/>
      <c r="C1104" s="198"/>
    </row>
    <row r="1105" spans="1:3">
      <c r="A1105" s="8"/>
      <c r="B1105" s="9"/>
      <c r="C1105" s="198"/>
    </row>
    <row r="1106" spans="1:3">
      <c r="A1106" s="8"/>
      <c r="B1106" s="9"/>
      <c r="C1106" s="198"/>
    </row>
    <row r="1107" spans="1:3">
      <c r="A1107" s="8"/>
      <c r="B1107" s="9"/>
      <c r="C1107" s="198"/>
    </row>
    <row r="1108" spans="1:3">
      <c r="A1108" s="8"/>
      <c r="B1108" s="9"/>
      <c r="C1108" s="198"/>
    </row>
    <row r="1109" spans="1:3">
      <c r="A1109" s="8"/>
      <c r="B1109" s="9"/>
      <c r="C1109" s="198"/>
    </row>
    <row r="1110" spans="1:3">
      <c r="A1110" s="8"/>
      <c r="B1110" s="9"/>
      <c r="C1110" s="198"/>
    </row>
    <row r="1111" spans="1:3">
      <c r="A1111" s="8"/>
      <c r="B1111" s="9"/>
      <c r="C1111" s="198"/>
    </row>
    <row r="1112" spans="1:3">
      <c r="A1112" s="8"/>
      <c r="B1112" s="9"/>
      <c r="C1112" s="198"/>
    </row>
    <row r="1113" spans="1:3">
      <c r="A1113" s="8"/>
      <c r="B1113" s="9"/>
      <c r="C1113" s="198"/>
    </row>
    <row r="1114" spans="1:3">
      <c r="A1114" s="8"/>
      <c r="B1114" s="9"/>
      <c r="C1114" s="198"/>
    </row>
    <row r="1115" spans="1:3">
      <c r="A1115" s="8"/>
      <c r="B1115" s="9"/>
      <c r="C1115" s="198"/>
    </row>
    <row r="1116" spans="1:3">
      <c r="A1116" s="8"/>
      <c r="B1116" s="9"/>
      <c r="C1116" s="198"/>
    </row>
    <row r="1117" spans="1:3">
      <c r="A1117" s="8"/>
      <c r="B1117" s="9"/>
      <c r="C1117" s="198"/>
    </row>
    <row r="1118" spans="1:3">
      <c r="A1118" s="8"/>
      <c r="B1118" s="9"/>
      <c r="C1118" s="198"/>
    </row>
    <row r="1119" spans="1:3">
      <c r="A1119" s="8"/>
      <c r="B1119" s="9"/>
      <c r="C1119" s="198"/>
    </row>
    <row r="1120" spans="1:3">
      <c r="A1120" s="8"/>
      <c r="B1120" s="9"/>
      <c r="C1120" s="198"/>
    </row>
    <row r="1121" spans="1:3">
      <c r="A1121" s="8"/>
      <c r="B1121" s="9"/>
      <c r="C1121" s="198"/>
    </row>
    <row r="1122" spans="1:3">
      <c r="A1122" s="8"/>
      <c r="B1122" s="9"/>
      <c r="C1122" s="198"/>
    </row>
    <row r="1123" spans="1:3">
      <c r="A1123" s="8"/>
      <c r="B1123" s="9"/>
      <c r="C1123" s="198"/>
    </row>
    <row r="1124" spans="1:3">
      <c r="A1124" s="8"/>
      <c r="B1124" s="9"/>
      <c r="C1124" s="198"/>
    </row>
    <row r="1125" spans="1:3">
      <c r="A1125" s="8"/>
      <c r="B1125" s="9"/>
      <c r="C1125" s="198"/>
    </row>
    <row r="1126" spans="1:3">
      <c r="A1126" s="8"/>
      <c r="B1126" s="9"/>
      <c r="C1126" s="198"/>
    </row>
    <row r="1127" spans="1:3">
      <c r="A1127" s="8"/>
      <c r="B1127" s="9"/>
      <c r="C1127" s="198"/>
    </row>
    <row r="1128" spans="1:3">
      <c r="A1128" s="8"/>
      <c r="B1128" s="9"/>
      <c r="C1128" s="198"/>
    </row>
    <row r="1129" spans="1:3">
      <c r="A1129" s="8"/>
      <c r="B1129" s="9"/>
      <c r="C1129" s="198"/>
    </row>
    <row r="1130" spans="1:3">
      <c r="A1130" s="8"/>
      <c r="B1130" s="9"/>
      <c r="C1130" s="198"/>
    </row>
    <row r="1131" spans="1:3">
      <c r="A1131" s="8"/>
      <c r="B1131" s="9"/>
      <c r="C1131" s="198"/>
    </row>
    <row r="1132" spans="1:3">
      <c r="A1132" s="8"/>
      <c r="B1132" s="9"/>
      <c r="C1132" s="198"/>
    </row>
    <row r="1133" spans="1:3">
      <c r="A1133" s="8"/>
      <c r="B1133" s="9"/>
      <c r="C1133" s="198"/>
    </row>
    <row r="1134" spans="1:3">
      <c r="A1134" s="8"/>
      <c r="B1134" s="9"/>
      <c r="C1134" s="198"/>
    </row>
    <row r="1135" spans="1:3">
      <c r="A1135" s="8"/>
      <c r="B1135" s="9"/>
      <c r="C1135" s="198"/>
    </row>
    <row r="1136" spans="1:3">
      <c r="A1136" s="8"/>
      <c r="B1136" s="9"/>
      <c r="C1136" s="198"/>
    </row>
    <row r="1137" spans="1:3">
      <c r="A1137" s="8"/>
      <c r="B1137" s="9"/>
      <c r="C1137" s="198"/>
    </row>
    <row r="1138" spans="1:3">
      <c r="A1138" s="8"/>
      <c r="B1138" s="9"/>
      <c r="C1138" s="198"/>
    </row>
    <row r="1139" spans="1:3">
      <c r="A1139" s="8"/>
      <c r="B1139" s="9"/>
      <c r="C1139" s="198"/>
    </row>
    <row r="1140" spans="1:3">
      <c r="A1140" s="8"/>
      <c r="B1140" s="9"/>
      <c r="C1140" s="198"/>
    </row>
    <row r="1141" spans="1:3">
      <c r="A1141" s="8"/>
      <c r="B1141" s="9"/>
      <c r="C1141" s="198"/>
    </row>
    <row r="1142" spans="1:3">
      <c r="A1142" s="8"/>
      <c r="B1142" s="9"/>
      <c r="C1142" s="198"/>
    </row>
    <row r="1143" spans="1:3">
      <c r="A1143" s="8"/>
      <c r="B1143" s="9"/>
      <c r="C1143" s="198"/>
    </row>
    <row r="1144" spans="1:3">
      <c r="A1144" s="8"/>
      <c r="B1144" s="9"/>
      <c r="C1144" s="198"/>
    </row>
    <row r="1145" spans="1:3">
      <c r="A1145" s="8"/>
      <c r="B1145" s="9"/>
      <c r="C1145" s="198"/>
    </row>
    <row r="1146" spans="1:3">
      <c r="A1146" s="8"/>
      <c r="B1146" s="9"/>
      <c r="C1146" s="198"/>
    </row>
    <row r="1147" spans="1:3">
      <c r="A1147" s="8"/>
      <c r="B1147" s="9"/>
      <c r="C1147" s="198"/>
    </row>
    <row r="1148" spans="1:3">
      <c r="A1148" s="8"/>
      <c r="B1148" s="9"/>
      <c r="C1148" s="198"/>
    </row>
    <row r="1149" spans="1:3">
      <c r="A1149" s="8"/>
      <c r="B1149" s="9"/>
      <c r="C1149" s="198"/>
    </row>
    <row r="1150" spans="1:3">
      <c r="A1150" s="8"/>
      <c r="B1150" s="9"/>
      <c r="C1150" s="198"/>
    </row>
    <row r="1151" spans="1:3">
      <c r="A1151" s="8"/>
      <c r="B1151" s="9"/>
      <c r="C1151" s="198"/>
    </row>
    <row r="1152" spans="1:3">
      <c r="A1152" s="8"/>
      <c r="B1152" s="9"/>
      <c r="C1152" s="198"/>
    </row>
    <row r="1153" spans="1:3">
      <c r="A1153" s="8"/>
      <c r="B1153" s="9"/>
      <c r="C1153" s="198"/>
    </row>
    <row r="1154" spans="1:3">
      <c r="A1154" s="8"/>
      <c r="B1154" s="9"/>
      <c r="C1154" s="198"/>
    </row>
    <row r="1155" spans="1:3">
      <c r="A1155" s="8"/>
      <c r="B1155" s="9"/>
      <c r="C1155" s="198"/>
    </row>
    <row r="1156" spans="1:3">
      <c r="A1156" s="8"/>
      <c r="B1156" s="9"/>
      <c r="C1156" s="198"/>
    </row>
    <row r="1157" spans="1:3">
      <c r="A1157" s="8"/>
      <c r="B1157" s="9"/>
      <c r="C1157" s="198"/>
    </row>
    <row r="1158" spans="1:3">
      <c r="A1158" s="8"/>
      <c r="B1158" s="9"/>
      <c r="C1158" s="198"/>
    </row>
    <row r="1159" spans="1:3">
      <c r="A1159" s="8"/>
      <c r="B1159" s="9"/>
      <c r="C1159" s="198"/>
    </row>
    <row r="1160" spans="1:3">
      <c r="A1160" s="8"/>
      <c r="B1160" s="9"/>
      <c r="C1160" s="198"/>
    </row>
    <row r="1161" spans="1:3">
      <c r="A1161" s="8"/>
      <c r="B1161" s="9"/>
      <c r="C1161" s="198"/>
    </row>
    <row r="1162" spans="1:3">
      <c r="A1162" s="8"/>
      <c r="B1162" s="9"/>
      <c r="C1162" s="198"/>
    </row>
    <row r="1163" spans="1:3">
      <c r="A1163" s="8"/>
      <c r="B1163" s="9"/>
      <c r="C1163" s="198"/>
    </row>
    <row r="1164" spans="1:3">
      <c r="A1164" s="8"/>
      <c r="B1164" s="9"/>
      <c r="C1164" s="198"/>
    </row>
    <row r="1165" spans="1:3">
      <c r="A1165" s="8"/>
      <c r="B1165" s="9"/>
      <c r="C1165" s="198"/>
    </row>
    <row r="1166" spans="1:3">
      <c r="A1166" s="8"/>
      <c r="B1166" s="9"/>
      <c r="C1166" s="198"/>
    </row>
    <row r="1167" spans="1:3">
      <c r="A1167" s="8"/>
      <c r="B1167" s="9"/>
      <c r="C1167" s="198"/>
    </row>
    <row r="1168" spans="1:3">
      <c r="A1168" s="8"/>
      <c r="B1168" s="9"/>
      <c r="C1168" s="198"/>
    </row>
    <row r="1169" spans="1:3">
      <c r="A1169" s="8"/>
      <c r="B1169" s="9"/>
      <c r="C1169" s="198"/>
    </row>
    <row r="1170" spans="1:3">
      <c r="A1170" s="8"/>
      <c r="B1170" s="9"/>
      <c r="C1170" s="198"/>
    </row>
    <row r="1171" spans="1:3">
      <c r="A1171" s="8"/>
      <c r="B1171" s="9"/>
      <c r="C1171" s="198"/>
    </row>
    <row r="1172" spans="1:3">
      <c r="A1172" s="8"/>
      <c r="B1172" s="9"/>
      <c r="C1172" s="198"/>
    </row>
    <row r="1173" spans="1:3">
      <c r="A1173" s="8"/>
      <c r="B1173" s="9"/>
      <c r="C1173" s="198"/>
    </row>
    <row r="1174" spans="1:3">
      <c r="A1174" s="8"/>
      <c r="B1174" s="9"/>
      <c r="C1174" s="198"/>
    </row>
    <row r="1175" spans="1:3">
      <c r="A1175" s="8"/>
      <c r="B1175" s="9"/>
      <c r="C1175" s="198"/>
    </row>
    <row r="1176" spans="1:3">
      <c r="A1176" s="8"/>
      <c r="B1176" s="9"/>
      <c r="C1176" s="198"/>
    </row>
    <row r="1177" spans="1:3">
      <c r="A1177" s="8"/>
      <c r="B1177" s="9"/>
      <c r="C1177" s="198"/>
    </row>
    <row r="1178" spans="1:3">
      <c r="A1178" s="8"/>
      <c r="B1178" s="9"/>
      <c r="C1178" s="198"/>
    </row>
    <row r="1179" spans="1:3">
      <c r="A1179" s="8"/>
      <c r="B1179" s="9"/>
      <c r="C1179" s="198"/>
    </row>
    <row r="1180" spans="1:3">
      <c r="A1180" s="8"/>
      <c r="B1180" s="9"/>
      <c r="C1180" s="198"/>
    </row>
    <row r="1181" spans="1:3">
      <c r="A1181" s="8"/>
      <c r="B1181" s="9"/>
      <c r="C1181" s="198"/>
    </row>
    <row r="1182" spans="1:3">
      <c r="A1182" s="8"/>
      <c r="B1182" s="9"/>
      <c r="C1182" s="198"/>
    </row>
    <row r="1183" spans="1:3">
      <c r="A1183" s="8"/>
      <c r="B1183" s="9"/>
      <c r="C1183" s="198"/>
    </row>
    <row r="1184" spans="1:3">
      <c r="A1184" s="8"/>
      <c r="B1184" s="9"/>
      <c r="C1184" s="198"/>
    </row>
    <row r="1185" spans="1:3">
      <c r="A1185" s="8"/>
      <c r="B1185" s="9"/>
      <c r="C1185" s="198"/>
    </row>
    <row r="1186" spans="1:3">
      <c r="A1186" s="8"/>
      <c r="B1186" s="9"/>
      <c r="C1186" s="198"/>
    </row>
    <row r="1187" spans="1:3">
      <c r="A1187" s="8"/>
      <c r="B1187" s="9"/>
      <c r="C1187" s="198"/>
    </row>
    <row r="1188" spans="1:3">
      <c r="A1188" s="8"/>
      <c r="B1188" s="9"/>
      <c r="C1188" s="198"/>
    </row>
    <row r="1189" spans="1:3">
      <c r="A1189" s="8"/>
      <c r="B1189" s="9"/>
      <c r="C1189" s="198"/>
    </row>
    <row r="1190" spans="1:3">
      <c r="A1190" s="8"/>
      <c r="B1190" s="9"/>
      <c r="C1190" s="198"/>
    </row>
    <row r="1191" spans="1:3">
      <c r="A1191" s="8"/>
      <c r="B1191" s="9"/>
      <c r="C1191" s="198"/>
    </row>
    <row r="1192" spans="1:3">
      <c r="A1192" s="8"/>
      <c r="B1192" s="9"/>
      <c r="C1192" s="198"/>
    </row>
    <row r="1193" spans="1:3">
      <c r="A1193" s="8"/>
      <c r="B1193" s="9"/>
      <c r="C1193" s="198"/>
    </row>
    <row r="1194" spans="1:3">
      <c r="A1194" s="8"/>
      <c r="B1194" s="9"/>
      <c r="C1194" s="198"/>
    </row>
    <row r="1195" spans="1:3">
      <c r="A1195" s="8"/>
      <c r="B1195" s="9"/>
      <c r="C1195" s="198"/>
    </row>
    <row r="1196" spans="1:3">
      <c r="A1196" s="8"/>
      <c r="B1196" s="9"/>
      <c r="C1196" s="198"/>
    </row>
    <row r="1197" spans="1:3">
      <c r="A1197" s="8"/>
      <c r="B1197" s="9"/>
      <c r="C1197" s="198"/>
    </row>
    <row r="1198" spans="1:3">
      <c r="A1198" s="8"/>
      <c r="B1198" s="9"/>
      <c r="C1198" s="198"/>
    </row>
    <row r="1199" spans="1:3">
      <c r="A1199" s="8"/>
      <c r="B1199" s="9"/>
      <c r="C1199" s="198"/>
    </row>
    <row r="1200" spans="1:3">
      <c r="A1200" s="8"/>
      <c r="B1200" s="9"/>
      <c r="C1200" s="198"/>
    </row>
    <row r="1201" spans="1:3">
      <c r="A1201" s="8"/>
      <c r="B1201" s="9"/>
      <c r="C1201" s="198"/>
    </row>
    <row r="1202" spans="1:3">
      <c r="A1202" s="8"/>
      <c r="B1202" s="9"/>
      <c r="C1202" s="198"/>
    </row>
    <row r="1203" spans="1:3">
      <c r="A1203" s="8"/>
      <c r="B1203" s="9"/>
      <c r="C1203" s="198"/>
    </row>
    <row r="1204" spans="1:3">
      <c r="A1204" s="8"/>
      <c r="B1204" s="9"/>
      <c r="C1204" s="198"/>
    </row>
    <row r="1205" spans="1:3">
      <c r="A1205" s="8"/>
      <c r="B1205" s="9"/>
      <c r="C1205" s="198"/>
    </row>
    <row r="1206" spans="1:3">
      <c r="A1206" s="8"/>
      <c r="B1206" s="9"/>
      <c r="C1206" s="198"/>
    </row>
    <row r="1207" spans="1:3">
      <c r="A1207" s="8"/>
      <c r="B1207" s="9"/>
      <c r="C1207" s="198"/>
    </row>
    <row r="1208" spans="1:3">
      <c r="A1208" s="8"/>
      <c r="B1208" s="9"/>
      <c r="C1208" s="198"/>
    </row>
    <row r="1209" spans="1:3">
      <c r="A1209" s="8"/>
      <c r="B1209" s="9"/>
      <c r="C1209" s="198"/>
    </row>
    <row r="1210" spans="1:3">
      <c r="A1210" s="8"/>
      <c r="B1210" s="9"/>
      <c r="C1210" s="198"/>
    </row>
    <row r="1211" spans="1:3">
      <c r="A1211" s="8"/>
      <c r="B1211" s="9"/>
      <c r="C1211" s="198"/>
    </row>
    <row r="1212" spans="1:3">
      <c r="A1212" s="8"/>
      <c r="B1212" s="9"/>
      <c r="C1212" s="198"/>
    </row>
    <row r="1213" spans="1:3">
      <c r="A1213" s="8"/>
      <c r="B1213" s="9"/>
      <c r="C1213" s="198"/>
    </row>
    <row r="1214" spans="1:3">
      <c r="A1214" s="8"/>
      <c r="B1214" s="9"/>
      <c r="C1214" s="198"/>
    </row>
    <row r="1215" spans="1:3">
      <c r="A1215" s="8"/>
      <c r="B1215" s="9"/>
      <c r="C1215" s="198"/>
    </row>
    <row r="1216" spans="1:3">
      <c r="A1216" s="8"/>
      <c r="B1216" s="9"/>
      <c r="C1216" s="198"/>
    </row>
    <row r="1217" spans="1:3">
      <c r="A1217" s="8"/>
      <c r="B1217" s="9"/>
      <c r="C1217" s="198"/>
    </row>
    <row r="1218" spans="1:3">
      <c r="A1218" s="8"/>
      <c r="B1218" s="9"/>
      <c r="C1218" s="198"/>
    </row>
    <row r="1219" spans="1:3">
      <c r="A1219" s="8"/>
      <c r="B1219" s="9"/>
      <c r="C1219" s="198"/>
    </row>
    <row r="1220" spans="1:3">
      <c r="A1220" s="8"/>
      <c r="B1220" s="9"/>
      <c r="C1220" s="198"/>
    </row>
    <row r="1221" spans="1:3">
      <c r="A1221" s="8"/>
      <c r="B1221" s="9"/>
      <c r="C1221" s="198"/>
    </row>
    <row r="1222" spans="1:3">
      <c r="A1222" s="8"/>
      <c r="B1222" s="9"/>
      <c r="C1222" s="198"/>
    </row>
    <row r="1223" spans="1:3">
      <c r="A1223" s="8"/>
      <c r="B1223" s="9"/>
      <c r="C1223" s="198"/>
    </row>
    <row r="1224" spans="1:3">
      <c r="A1224" s="8"/>
      <c r="B1224" s="9"/>
      <c r="C1224" s="198"/>
    </row>
    <row r="1225" spans="1:3">
      <c r="A1225" s="8"/>
      <c r="B1225" s="9"/>
      <c r="C1225" s="198"/>
    </row>
    <row r="1226" spans="1:3">
      <c r="A1226" s="8"/>
      <c r="B1226" s="9"/>
      <c r="C1226" s="198"/>
    </row>
    <row r="1227" spans="1:3">
      <c r="A1227" s="8"/>
      <c r="B1227" s="9"/>
      <c r="C1227" s="198"/>
    </row>
    <row r="1228" spans="1:3">
      <c r="A1228" s="8"/>
      <c r="B1228" s="9"/>
      <c r="C1228" s="198"/>
    </row>
    <row r="1229" spans="1:3">
      <c r="A1229" s="8"/>
      <c r="B1229" s="9"/>
      <c r="C1229" s="198"/>
    </row>
    <row r="1230" spans="1:3">
      <c r="A1230" s="8"/>
      <c r="B1230" s="9"/>
      <c r="C1230" s="198"/>
    </row>
    <row r="1231" spans="1:3">
      <c r="A1231" s="8"/>
      <c r="B1231" s="9"/>
      <c r="C1231" s="198"/>
    </row>
    <row r="1232" spans="1:3">
      <c r="A1232" s="8"/>
      <c r="B1232" s="9"/>
      <c r="C1232" s="198"/>
    </row>
    <row r="1233" spans="1:3">
      <c r="A1233" s="8"/>
      <c r="B1233" s="9"/>
      <c r="C1233" s="198"/>
    </row>
    <row r="1234" spans="1:3">
      <c r="A1234" s="8"/>
      <c r="B1234" s="9"/>
      <c r="C1234" s="198"/>
    </row>
    <row r="1235" spans="1:3">
      <c r="A1235" s="8"/>
      <c r="B1235" s="9"/>
      <c r="C1235" s="198"/>
    </row>
    <row r="1236" spans="1:3">
      <c r="A1236" s="8"/>
      <c r="B1236" s="9"/>
      <c r="C1236" s="198"/>
    </row>
    <row r="1237" spans="1:3">
      <c r="A1237" s="8"/>
      <c r="B1237" s="9"/>
      <c r="C1237" s="198"/>
    </row>
  </sheetData>
  <mergeCells count="10">
    <mergeCell ref="A48:B48"/>
    <mergeCell ref="A56:B56"/>
    <mergeCell ref="A4:B5"/>
    <mergeCell ref="D1:J2"/>
    <mergeCell ref="D3:J3"/>
    <mergeCell ref="K1:L2"/>
    <mergeCell ref="K3:L3"/>
    <mergeCell ref="K4:L15"/>
    <mergeCell ref="A1:C3"/>
    <mergeCell ref="A40:B40"/>
  </mergeCells>
  <phoneticPr fontId="0" type="noConversion"/>
  <printOptions horizontalCentered="1"/>
  <pageMargins left="0.7" right="0.7" top="0.75" bottom="0.75" header="0.3" footer="0.3"/>
  <pageSetup paperSize="9" orientation="landscape" r:id="rId1"/>
  <headerFooter alignWithMargins="0">
    <oddFooter>Strana &amp;P&amp;R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6"/>
  <sheetViews>
    <sheetView workbookViewId="0">
      <selection activeCell="D13" sqref="D13"/>
    </sheetView>
  </sheetViews>
  <sheetFormatPr defaultRowHeight="12.75" outlineLevelRow="1"/>
  <cols>
    <col min="1" max="1" width="7" style="10" customWidth="1"/>
    <col min="2" max="2" width="9.5703125" style="11" bestFit="1" customWidth="1"/>
    <col min="3" max="3" width="39.28515625" style="12" customWidth="1"/>
    <col min="4" max="4" width="10.85546875" style="203" customWidth="1"/>
    <col min="5" max="10" width="10.85546875" customWidth="1"/>
  </cols>
  <sheetData>
    <row r="1" spans="1:11" s="6" customFormat="1" ht="18.75" customHeight="1">
      <c r="A1" s="329" t="s">
        <v>290</v>
      </c>
      <c r="B1" s="329"/>
      <c r="C1" s="329"/>
      <c r="D1" s="329"/>
      <c r="E1" s="329"/>
      <c r="F1" s="329"/>
      <c r="G1" s="329"/>
      <c r="H1" s="329"/>
    </row>
    <row r="2" spans="1:11" s="1" customFormat="1" ht="30" customHeight="1">
      <c r="A2" s="329"/>
      <c r="B2" s="329"/>
      <c r="C2" s="329"/>
      <c r="D2" s="329"/>
      <c r="E2" s="329"/>
      <c r="F2" s="329"/>
      <c r="G2" s="329"/>
      <c r="H2" s="329"/>
    </row>
    <row r="3" spans="1:11" s="1" customFormat="1" ht="33.75" customHeight="1" thickBot="1">
      <c r="A3" s="329"/>
      <c r="B3" s="329"/>
      <c r="C3" s="329"/>
      <c r="D3" s="329"/>
      <c r="E3" s="329"/>
      <c r="F3" s="329"/>
      <c r="G3" s="329"/>
      <c r="H3" s="329"/>
    </row>
    <row r="4" spans="1:11" ht="51.75" thickBot="1">
      <c r="A4" s="348" t="s">
        <v>27</v>
      </c>
      <c r="B4" s="349"/>
      <c r="C4" s="350"/>
      <c r="D4" s="249" t="s">
        <v>256</v>
      </c>
      <c r="E4" s="249" t="s">
        <v>257</v>
      </c>
      <c r="F4" s="250" t="s">
        <v>258</v>
      </c>
      <c r="G4" s="251" t="s">
        <v>259</v>
      </c>
      <c r="H4" s="252">
        <v>2013</v>
      </c>
      <c r="I4" s="252">
        <v>2014</v>
      </c>
      <c r="J4" s="252">
        <v>2015</v>
      </c>
    </row>
    <row r="5" spans="1:11" ht="13.5" thickBot="1">
      <c r="A5" s="351"/>
      <c r="B5" s="352"/>
      <c r="C5" s="353"/>
      <c r="D5" s="230" t="s">
        <v>169</v>
      </c>
      <c r="E5" s="230" t="s">
        <v>169</v>
      </c>
      <c r="F5" s="246" t="s">
        <v>169</v>
      </c>
      <c r="G5" s="248" t="s">
        <v>169</v>
      </c>
      <c r="H5" s="246" t="s">
        <v>169</v>
      </c>
      <c r="I5" s="246" t="s">
        <v>169</v>
      </c>
      <c r="J5" s="246" t="s">
        <v>169</v>
      </c>
    </row>
    <row r="6" spans="1:11" ht="13.5" outlineLevel="1" thickBot="1">
      <c r="A6" s="167" t="s">
        <v>217</v>
      </c>
      <c r="B6" s="129"/>
      <c r="C6" s="130"/>
      <c r="D6" s="233">
        <f t="shared" ref="D6:J6" si="0">D12+D24+D28+D34+D46+D53+D60+D77+D83</f>
        <v>366215</v>
      </c>
      <c r="E6" s="233">
        <f t="shared" si="0"/>
        <v>326993</v>
      </c>
      <c r="F6" s="245">
        <f t="shared" si="0"/>
        <v>358700</v>
      </c>
      <c r="G6" s="245">
        <f t="shared" si="0"/>
        <v>331650</v>
      </c>
      <c r="H6" s="245">
        <f t="shared" si="0"/>
        <v>366900</v>
      </c>
      <c r="I6" s="245">
        <f t="shared" si="0"/>
        <v>383600</v>
      </c>
      <c r="J6" s="245">
        <f t="shared" si="0"/>
        <v>388290</v>
      </c>
      <c r="K6" s="266"/>
    </row>
    <row r="7" spans="1:11" outlineLevel="1">
      <c r="A7" s="91"/>
      <c r="B7" s="26">
        <v>611</v>
      </c>
      <c r="C7" s="28" t="s">
        <v>29</v>
      </c>
      <c r="D7" s="234">
        <v>67010</v>
      </c>
      <c r="E7" s="13">
        <v>72800</v>
      </c>
      <c r="F7" s="269">
        <v>130800</v>
      </c>
      <c r="G7" s="278">
        <v>85200</v>
      </c>
      <c r="H7" s="269">
        <v>130800</v>
      </c>
      <c r="I7" s="269">
        <v>130800</v>
      </c>
      <c r="J7" s="269">
        <v>130800</v>
      </c>
      <c r="K7" s="266"/>
    </row>
    <row r="8" spans="1:11" outlineLevel="1">
      <c r="A8" s="92"/>
      <c r="B8" s="68">
        <v>612001</v>
      </c>
      <c r="C8" s="39" t="s">
        <v>139</v>
      </c>
      <c r="D8" s="234">
        <v>20280</v>
      </c>
      <c r="E8" s="13">
        <v>20990</v>
      </c>
      <c r="F8" s="269">
        <v>25000</v>
      </c>
      <c r="G8" s="278">
        <v>25000</v>
      </c>
      <c r="H8" s="269">
        <v>25000</v>
      </c>
      <c r="I8" s="269">
        <v>25000</v>
      </c>
      <c r="J8" s="269">
        <v>25000</v>
      </c>
      <c r="K8" s="266"/>
    </row>
    <row r="9" spans="1:11" outlineLevel="1">
      <c r="A9" s="92"/>
      <c r="B9" s="68">
        <v>614</v>
      </c>
      <c r="C9" s="39" t="s">
        <v>247</v>
      </c>
      <c r="D9" s="234">
        <v>9700</v>
      </c>
      <c r="E9" s="13">
        <v>4880</v>
      </c>
      <c r="F9" s="269">
        <v>0</v>
      </c>
      <c r="G9" s="278">
        <v>750</v>
      </c>
      <c r="H9" s="269">
        <v>0</v>
      </c>
      <c r="I9" s="269">
        <v>0</v>
      </c>
      <c r="J9" s="269">
        <v>0</v>
      </c>
      <c r="K9" s="266"/>
    </row>
    <row r="10" spans="1:11" outlineLevel="1">
      <c r="A10" s="92"/>
      <c r="B10" s="68">
        <v>614</v>
      </c>
      <c r="C10" s="39" t="s">
        <v>178</v>
      </c>
      <c r="D10" s="234">
        <v>0</v>
      </c>
      <c r="E10" s="13">
        <v>0</v>
      </c>
      <c r="F10" s="269">
        <v>2500</v>
      </c>
      <c r="G10" s="278">
        <v>2500</v>
      </c>
      <c r="H10" s="269">
        <v>0</v>
      </c>
      <c r="I10" s="269">
        <v>0</v>
      </c>
      <c r="J10" s="269">
        <v>0</v>
      </c>
      <c r="K10" s="266"/>
    </row>
    <row r="11" spans="1:11" hidden="1" outlineLevel="1">
      <c r="A11" s="92"/>
      <c r="B11" s="179">
        <v>642013</v>
      </c>
      <c r="C11" s="38"/>
      <c r="D11" s="234"/>
      <c r="E11" s="13"/>
      <c r="F11" s="269"/>
      <c r="G11" s="278"/>
      <c r="H11" s="269"/>
      <c r="I11" s="269"/>
      <c r="J11" s="269"/>
      <c r="K11" s="266"/>
    </row>
    <row r="12" spans="1:11" outlineLevel="1">
      <c r="A12" s="92"/>
      <c r="B12" s="94"/>
      <c r="C12" s="149" t="s">
        <v>110</v>
      </c>
      <c r="D12" s="235">
        <f>SUM(D7:D11)</f>
        <v>96990</v>
      </c>
      <c r="E12" s="253">
        <f t="shared" ref="E12:F12" si="1">SUM(E7:E11)</f>
        <v>98670</v>
      </c>
      <c r="F12" s="254">
        <f t="shared" si="1"/>
        <v>158300</v>
      </c>
      <c r="G12" s="298">
        <f t="shared" ref="G12:H12" si="2">SUM(G7:G11)</f>
        <v>113450</v>
      </c>
      <c r="H12" s="254">
        <f t="shared" si="2"/>
        <v>155800</v>
      </c>
      <c r="I12" s="254">
        <f t="shared" ref="I12:J12" si="3">SUM(I7:I11)</f>
        <v>155800</v>
      </c>
      <c r="J12" s="254">
        <f t="shared" si="3"/>
        <v>155800</v>
      </c>
      <c r="K12" s="266"/>
    </row>
    <row r="13" spans="1:11" outlineLevel="1">
      <c r="A13" s="92"/>
      <c r="B13" s="94"/>
      <c r="C13" s="89"/>
      <c r="D13" s="90"/>
      <c r="E13" s="258"/>
      <c r="F13" s="255"/>
      <c r="G13" s="255"/>
      <c r="H13" s="255"/>
      <c r="I13" s="255"/>
      <c r="J13" s="255"/>
      <c r="K13" s="266"/>
    </row>
    <row r="14" spans="1:11" outlineLevel="1">
      <c r="A14" s="92"/>
      <c r="B14" s="151">
        <v>620</v>
      </c>
      <c r="C14" s="152" t="s">
        <v>25</v>
      </c>
      <c r="D14" s="95"/>
      <c r="E14" s="258"/>
      <c r="F14" s="255"/>
      <c r="G14" s="255"/>
      <c r="H14" s="255"/>
      <c r="I14" s="255"/>
      <c r="J14" s="255"/>
      <c r="K14" s="266"/>
    </row>
    <row r="15" spans="1:11" outlineLevel="1">
      <c r="A15" s="92"/>
      <c r="B15" s="68">
        <v>621</v>
      </c>
      <c r="C15" s="24" t="s">
        <v>105</v>
      </c>
      <c r="D15" s="13">
        <v>3490</v>
      </c>
      <c r="E15" s="13">
        <v>6420</v>
      </c>
      <c r="F15" s="269">
        <v>5500</v>
      </c>
      <c r="G15" s="278">
        <v>5500</v>
      </c>
      <c r="H15" s="269">
        <v>5500</v>
      </c>
      <c r="I15" s="269">
        <v>5500</v>
      </c>
      <c r="J15" s="269">
        <v>5500</v>
      </c>
      <c r="K15" s="266"/>
    </row>
    <row r="16" spans="1:11" outlineLevel="1">
      <c r="A16" s="92"/>
      <c r="B16" s="68">
        <v>623</v>
      </c>
      <c r="C16" s="24" t="s">
        <v>106</v>
      </c>
      <c r="D16" s="14">
        <v>6660</v>
      </c>
      <c r="E16" s="13">
        <v>4430</v>
      </c>
      <c r="F16" s="269">
        <v>4500</v>
      </c>
      <c r="G16" s="278">
        <v>5090</v>
      </c>
      <c r="H16" s="269">
        <v>4500</v>
      </c>
      <c r="I16" s="269">
        <v>4500</v>
      </c>
      <c r="J16" s="269">
        <v>4500</v>
      </c>
      <c r="K16" s="266"/>
    </row>
    <row r="17" spans="1:11" outlineLevel="1">
      <c r="A17" s="92"/>
      <c r="B17" s="68">
        <v>625001</v>
      </c>
      <c r="C17" s="24" t="s">
        <v>30</v>
      </c>
      <c r="D17" s="14">
        <v>1150</v>
      </c>
      <c r="E17" s="13">
        <v>1280</v>
      </c>
      <c r="F17" s="269">
        <v>1200</v>
      </c>
      <c r="G17" s="278">
        <v>1480</v>
      </c>
      <c r="H17" s="269">
        <v>1200</v>
      </c>
      <c r="I17" s="269">
        <v>1200</v>
      </c>
      <c r="J17" s="269">
        <v>1200</v>
      </c>
      <c r="K17" s="266"/>
    </row>
    <row r="18" spans="1:11" outlineLevel="1">
      <c r="A18" s="92"/>
      <c r="B18" s="68">
        <v>625002</v>
      </c>
      <c r="C18" s="24" t="s">
        <v>31</v>
      </c>
      <c r="D18" s="14">
        <v>13270</v>
      </c>
      <c r="E18" s="13">
        <v>15500</v>
      </c>
      <c r="F18" s="269">
        <v>13500</v>
      </c>
      <c r="G18" s="278">
        <v>14800</v>
      </c>
      <c r="H18" s="269">
        <v>13500</v>
      </c>
      <c r="I18" s="269">
        <v>13500</v>
      </c>
      <c r="J18" s="269">
        <v>13500</v>
      </c>
      <c r="K18" s="266"/>
    </row>
    <row r="19" spans="1:11" outlineLevel="1">
      <c r="A19" s="92"/>
      <c r="B19" s="68">
        <v>625003</v>
      </c>
      <c r="C19" s="24" t="s">
        <v>32</v>
      </c>
      <c r="D19" s="14">
        <v>780</v>
      </c>
      <c r="E19" s="255">
        <v>930</v>
      </c>
      <c r="F19" s="269">
        <v>800</v>
      </c>
      <c r="G19" s="278">
        <v>850</v>
      </c>
      <c r="H19" s="269">
        <v>800</v>
      </c>
      <c r="I19" s="269">
        <v>800</v>
      </c>
      <c r="J19" s="269">
        <v>800</v>
      </c>
      <c r="K19" s="266"/>
    </row>
    <row r="20" spans="1:11" outlineLevel="1">
      <c r="A20" s="92"/>
      <c r="B20" s="68">
        <v>625004</v>
      </c>
      <c r="C20" s="24" t="s">
        <v>33</v>
      </c>
      <c r="D20" s="14">
        <v>2630</v>
      </c>
      <c r="E20" s="13">
        <v>2790</v>
      </c>
      <c r="F20" s="269">
        <v>2550</v>
      </c>
      <c r="G20" s="278">
        <v>3100</v>
      </c>
      <c r="H20" s="269">
        <v>2550</v>
      </c>
      <c r="I20" s="269">
        <v>2550</v>
      </c>
      <c r="J20" s="269">
        <v>2550</v>
      </c>
      <c r="K20" s="266"/>
    </row>
    <row r="21" spans="1:11" outlineLevel="1">
      <c r="A21" s="92"/>
      <c r="B21" s="68">
        <v>625005</v>
      </c>
      <c r="C21" s="24" t="s">
        <v>107</v>
      </c>
      <c r="D21" s="14">
        <v>870</v>
      </c>
      <c r="E21" s="13">
        <v>900</v>
      </c>
      <c r="F21" s="269">
        <v>850</v>
      </c>
      <c r="G21" s="278">
        <v>1050</v>
      </c>
      <c r="H21" s="269">
        <v>850</v>
      </c>
      <c r="I21" s="269">
        <v>850</v>
      </c>
      <c r="J21" s="269">
        <v>850</v>
      </c>
      <c r="K21" s="266"/>
    </row>
    <row r="22" spans="1:11" outlineLevel="1">
      <c r="A22" s="92"/>
      <c r="B22" s="68">
        <v>625007</v>
      </c>
      <c r="C22" s="24" t="s">
        <v>108</v>
      </c>
      <c r="D22" s="14">
        <v>4500</v>
      </c>
      <c r="E22" s="13">
        <v>5260</v>
      </c>
      <c r="F22" s="269">
        <v>4750</v>
      </c>
      <c r="G22" s="278">
        <v>5030</v>
      </c>
      <c r="H22" s="269">
        <v>4750</v>
      </c>
      <c r="I22" s="269">
        <v>4750</v>
      </c>
      <c r="J22" s="269">
        <v>4750</v>
      </c>
      <c r="K22" s="266"/>
    </row>
    <row r="23" spans="1:11" outlineLevel="1">
      <c r="A23" s="92"/>
      <c r="B23" s="68">
        <v>627</v>
      </c>
      <c r="C23" s="24" t="s">
        <v>109</v>
      </c>
      <c r="D23" s="14">
        <v>50</v>
      </c>
      <c r="E23" s="13">
        <v>20</v>
      </c>
      <c r="F23" s="269">
        <v>20</v>
      </c>
      <c r="G23" s="278">
        <v>20</v>
      </c>
      <c r="H23" s="269">
        <v>20</v>
      </c>
      <c r="I23" s="269">
        <v>20</v>
      </c>
      <c r="J23" s="269">
        <v>20</v>
      </c>
      <c r="K23" s="266"/>
    </row>
    <row r="24" spans="1:11" outlineLevel="1">
      <c r="A24" s="92"/>
      <c r="B24" s="94"/>
      <c r="C24" s="149" t="s">
        <v>110</v>
      </c>
      <c r="D24" s="47">
        <f>SUM(D15:D23)</f>
        <v>33400</v>
      </c>
      <c r="E24" s="256">
        <f t="shared" ref="E24:F24" si="4">SUM(E15:E23)</f>
        <v>37530</v>
      </c>
      <c r="F24" s="256">
        <f t="shared" si="4"/>
        <v>33670</v>
      </c>
      <c r="G24" s="299">
        <f t="shared" ref="G24:H24" si="5">SUM(G15:G23)</f>
        <v>36920</v>
      </c>
      <c r="H24" s="256">
        <f t="shared" si="5"/>
        <v>33670</v>
      </c>
      <c r="I24" s="256">
        <f t="shared" ref="I24:J24" si="6">SUM(I15:I23)</f>
        <v>33670</v>
      </c>
      <c r="J24" s="256">
        <f t="shared" si="6"/>
        <v>33670</v>
      </c>
      <c r="K24" s="266"/>
    </row>
    <row r="25" spans="1:11" outlineLevel="1">
      <c r="A25" s="92"/>
      <c r="B25" s="94"/>
      <c r="C25" s="100"/>
      <c r="D25" s="102"/>
      <c r="E25" s="258"/>
      <c r="F25" s="255"/>
      <c r="G25" s="255"/>
      <c r="H25" s="255"/>
      <c r="I25" s="255"/>
      <c r="J25" s="255"/>
      <c r="K25" s="266"/>
    </row>
    <row r="26" spans="1:11" outlineLevel="1">
      <c r="A26" s="93"/>
      <c r="B26" s="150">
        <v>630</v>
      </c>
      <c r="C26" s="150" t="s">
        <v>0</v>
      </c>
      <c r="D26" s="95"/>
      <c r="E26" s="258"/>
      <c r="F26" s="255"/>
      <c r="G26" s="255"/>
      <c r="H26" s="255"/>
      <c r="I26" s="255"/>
      <c r="J26" s="255"/>
      <c r="K26" s="266"/>
    </row>
    <row r="27" spans="1:11" outlineLevel="1">
      <c r="A27" s="92"/>
      <c r="B27" s="101" t="s">
        <v>1</v>
      </c>
      <c r="C27" s="97" t="s">
        <v>218</v>
      </c>
      <c r="D27" s="98">
        <v>20</v>
      </c>
      <c r="E27" s="13">
        <v>0</v>
      </c>
      <c r="F27" s="269">
        <v>10</v>
      </c>
      <c r="G27" s="278">
        <v>30</v>
      </c>
      <c r="H27" s="269">
        <v>30</v>
      </c>
      <c r="I27" s="269">
        <v>40</v>
      </c>
      <c r="J27" s="269">
        <v>50</v>
      </c>
      <c r="K27" s="266"/>
    </row>
    <row r="28" spans="1:11" outlineLevel="1">
      <c r="A28" s="92"/>
      <c r="B28" s="94"/>
      <c r="C28" s="149" t="s">
        <v>110</v>
      </c>
      <c r="D28" s="47">
        <f>SUM(D27)</f>
        <v>20</v>
      </c>
      <c r="E28" s="256">
        <f t="shared" ref="E28:F28" si="7">SUM(E27)</f>
        <v>0</v>
      </c>
      <c r="F28" s="256">
        <f t="shared" si="7"/>
        <v>10</v>
      </c>
      <c r="G28" s="299">
        <f t="shared" ref="G28:H28" si="8">SUM(G27)</f>
        <v>30</v>
      </c>
      <c r="H28" s="256">
        <f t="shared" si="8"/>
        <v>30</v>
      </c>
      <c r="I28" s="256">
        <f t="shared" ref="I28:J28" si="9">SUM(I27)</f>
        <v>40</v>
      </c>
      <c r="J28" s="256">
        <f t="shared" si="9"/>
        <v>50</v>
      </c>
      <c r="K28" s="266"/>
    </row>
    <row r="29" spans="1:11" outlineLevel="1">
      <c r="A29" s="92"/>
      <c r="B29" s="92"/>
      <c r="C29" s="103"/>
      <c r="D29" s="104"/>
      <c r="E29" s="258"/>
      <c r="F29" s="255"/>
      <c r="G29" s="255"/>
      <c r="H29" s="255"/>
      <c r="I29" s="255"/>
      <c r="J29" s="255"/>
      <c r="K29" s="266"/>
    </row>
    <row r="30" spans="1:11" outlineLevel="1">
      <c r="A30" s="93"/>
      <c r="B30" s="153">
        <v>632</v>
      </c>
      <c r="C30" s="152" t="s">
        <v>20</v>
      </c>
      <c r="D30" s="95"/>
      <c r="E30" s="258"/>
      <c r="F30" s="255"/>
      <c r="G30" s="255"/>
      <c r="H30" s="255"/>
      <c r="I30" s="255"/>
      <c r="J30" s="255"/>
      <c r="K30" s="266"/>
    </row>
    <row r="31" spans="1:11" outlineLevel="1">
      <c r="A31" s="92"/>
      <c r="B31" s="96">
        <v>632001</v>
      </c>
      <c r="C31" s="97" t="s">
        <v>219</v>
      </c>
      <c r="D31" s="98">
        <v>24580</v>
      </c>
      <c r="E31" s="13">
        <v>20150</v>
      </c>
      <c r="F31" s="269">
        <v>25500</v>
      </c>
      <c r="G31" s="278">
        <v>20000</v>
      </c>
      <c r="H31" s="269">
        <v>20000</v>
      </c>
      <c r="I31" s="269">
        <v>23000</v>
      </c>
      <c r="J31" s="269">
        <v>25000</v>
      </c>
      <c r="K31" s="266"/>
    </row>
    <row r="32" spans="1:11" outlineLevel="1">
      <c r="A32" s="92"/>
      <c r="B32" s="96">
        <v>632002</v>
      </c>
      <c r="C32" s="97" t="s">
        <v>36</v>
      </c>
      <c r="D32" s="98">
        <v>130</v>
      </c>
      <c r="E32" s="13">
        <v>290</v>
      </c>
      <c r="F32" s="269">
        <v>300</v>
      </c>
      <c r="G32" s="278">
        <v>400</v>
      </c>
      <c r="H32" s="269">
        <v>400</v>
      </c>
      <c r="I32" s="269">
        <v>450</v>
      </c>
      <c r="J32" s="269">
        <v>500</v>
      </c>
      <c r="K32" s="266"/>
    </row>
    <row r="33" spans="1:11" outlineLevel="1">
      <c r="A33" s="92"/>
      <c r="B33" s="96">
        <v>632003</v>
      </c>
      <c r="C33" s="97" t="s">
        <v>37</v>
      </c>
      <c r="D33" s="98">
        <v>8840</v>
      </c>
      <c r="E33" s="13">
        <v>8080</v>
      </c>
      <c r="F33" s="269">
        <v>7500</v>
      </c>
      <c r="G33" s="278">
        <v>7500</v>
      </c>
      <c r="H33" s="269">
        <v>8000</v>
      </c>
      <c r="I33" s="269">
        <v>8100</v>
      </c>
      <c r="J33" s="269">
        <v>8200</v>
      </c>
      <c r="K33" s="266"/>
    </row>
    <row r="34" spans="1:11" outlineLevel="1">
      <c r="A34" s="92"/>
      <c r="B34" s="94"/>
      <c r="C34" s="149" t="s">
        <v>110</v>
      </c>
      <c r="D34" s="47">
        <f>SUM(D31:D33)</f>
        <v>33550</v>
      </c>
      <c r="E34" s="256">
        <f t="shared" ref="E34:F34" si="10">SUM(E31:E33)</f>
        <v>28520</v>
      </c>
      <c r="F34" s="256">
        <f t="shared" si="10"/>
        <v>33300</v>
      </c>
      <c r="G34" s="299">
        <f t="shared" ref="G34:H34" si="11">SUM(G31:G33)</f>
        <v>27900</v>
      </c>
      <c r="H34" s="256">
        <f t="shared" si="11"/>
        <v>28400</v>
      </c>
      <c r="I34" s="256">
        <f t="shared" ref="I34:J34" si="12">SUM(I31:I33)</f>
        <v>31550</v>
      </c>
      <c r="J34" s="256">
        <f t="shared" si="12"/>
        <v>33700</v>
      </c>
      <c r="K34" s="266"/>
    </row>
    <row r="35" spans="1:11" outlineLevel="1">
      <c r="A35" s="92"/>
      <c r="B35" s="94"/>
      <c r="C35" s="103"/>
      <c r="D35" s="104"/>
      <c r="E35" s="258"/>
      <c r="F35" s="255"/>
      <c r="G35" s="255"/>
      <c r="H35" s="255"/>
      <c r="I35" s="255"/>
      <c r="J35" s="255"/>
      <c r="K35" s="266"/>
    </row>
    <row r="36" spans="1:11" outlineLevel="1">
      <c r="A36" s="93"/>
      <c r="B36" s="153">
        <v>633</v>
      </c>
      <c r="C36" s="153" t="s">
        <v>21</v>
      </c>
      <c r="D36" s="95"/>
      <c r="E36" s="258"/>
      <c r="F36" s="255"/>
      <c r="G36" s="255"/>
      <c r="H36" s="255"/>
      <c r="I36" s="255"/>
      <c r="J36" s="255"/>
      <c r="K36" s="266"/>
    </row>
    <row r="37" spans="1:11" outlineLevel="1">
      <c r="A37" s="92"/>
      <c r="B37" s="96">
        <v>633001</v>
      </c>
      <c r="C37" s="97" t="s">
        <v>38</v>
      </c>
      <c r="D37" s="98">
        <v>2050</v>
      </c>
      <c r="E37" s="269">
        <v>220</v>
      </c>
      <c r="F37" s="269">
        <v>450</v>
      </c>
      <c r="G37" s="278">
        <v>1150</v>
      </c>
      <c r="H37" s="269">
        <v>500</v>
      </c>
      <c r="I37" s="269">
        <v>550</v>
      </c>
      <c r="J37" s="269">
        <v>550</v>
      </c>
      <c r="K37" s="266"/>
    </row>
    <row r="38" spans="1:11" outlineLevel="1">
      <c r="A38" s="92"/>
      <c r="B38" s="101" t="s">
        <v>2</v>
      </c>
      <c r="C38" s="97" t="s">
        <v>39</v>
      </c>
      <c r="D38" s="98">
        <v>7000</v>
      </c>
      <c r="E38" s="13">
        <v>30</v>
      </c>
      <c r="F38" s="269">
        <v>350</v>
      </c>
      <c r="G38" s="278">
        <v>500</v>
      </c>
      <c r="H38" s="269">
        <v>1000</v>
      </c>
      <c r="I38" s="269">
        <v>500</v>
      </c>
      <c r="J38" s="269">
        <v>1000</v>
      </c>
      <c r="K38" s="266"/>
    </row>
    <row r="39" spans="1:11" outlineLevel="1">
      <c r="A39" s="92"/>
      <c r="B39" s="96">
        <v>633004</v>
      </c>
      <c r="C39" s="97" t="s">
        <v>112</v>
      </c>
      <c r="D39" s="98">
        <v>6540</v>
      </c>
      <c r="E39" s="13">
        <v>410</v>
      </c>
      <c r="F39" s="269">
        <v>1240</v>
      </c>
      <c r="G39" s="278">
        <v>1400</v>
      </c>
      <c r="H39" s="269">
        <v>2000</v>
      </c>
      <c r="I39" s="269">
        <v>2100</v>
      </c>
      <c r="J39" s="269">
        <v>2200</v>
      </c>
      <c r="K39" s="266"/>
    </row>
    <row r="40" spans="1:11" outlineLevel="1">
      <c r="A40" s="92"/>
      <c r="B40" s="96">
        <v>633006</v>
      </c>
      <c r="C40" s="97" t="s">
        <v>40</v>
      </c>
      <c r="D40" s="98">
        <v>16320</v>
      </c>
      <c r="E40" s="13">
        <v>9930</v>
      </c>
      <c r="F40" s="269">
        <v>10000</v>
      </c>
      <c r="G40" s="278">
        <v>15000</v>
      </c>
      <c r="H40" s="269">
        <v>15500</v>
      </c>
      <c r="I40" s="269">
        <v>15600</v>
      </c>
      <c r="J40" s="269">
        <v>15700</v>
      </c>
      <c r="K40" s="266"/>
    </row>
    <row r="41" spans="1:11" outlineLevel="1">
      <c r="A41" s="92"/>
      <c r="B41" s="96">
        <v>633009</v>
      </c>
      <c r="C41" s="97" t="s">
        <v>41</v>
      </c>
      <c r="D41" s="98">
        <v>2700</v>
      </c>
      <c r="E41" s="13">
        <v>800</v>
      </c>
      <c r="F41" s="269">
        <v>500</v>
      </c>
      <c r="G41" s="278">
        <v>600</v>
      </c>
      <c r="H41" s="269">
        <v>650</v>
      </c>
      <c r="I41" s="269">
        <v>660</v>
      </c>
      <c r="J41" s="269">
        <v>670</v>
      </c>
      <c r="K41" s="266"/>
    </row>
    <row r="42" spans="1:11" outlineLevel="1">
      <c r="A42" s="92"/>
      <c r="B42" s="96">
        <v>633010</v>
      </c>
      <c r="C42" s="97" t="s">
        <v>113</v>
      </c>
      <c r="D42" s="98">
        <v>1340</v>
      </c>
      <c r="E42" s="13">
        <v>430</v>
      </c>
      <c r="F42" s="269">
        <v>1000</v>
      </c>
      <c r="G42" s="278">
        <v>500</v>
      </c>
      <c r="H42" s="269">
        <v>650</v>
      </c>
      <c r="I42" s="269">
        <v>1000</v>
      </c>
      <c r="J42" s="269">
        <v>650</v>
      </c>
      <c r="K42" s="266"/>
    </row>
    <row r="43" spans="1:11" outlineLevel="1">
      <c r="A43" s="92"/>
      <c r="B43" s="96">
        <v>633011</v>
      </c>
      <c r="C43" s="97" t="s">
        <v>54</v>
      </c>
      <c r="D43" s="98">
        <v>230</v>
      </c>
      <c r="E43" s="13">
        <v>280</v>
      </c>
      <c r="F43" s="269">
        <v>300</v>
      </c>
      <c r="G43" s="278">
        <v>400</v>
      </c>
      <c r="H43" s="269">
        <v>500</v>
      </c>
      <c r="I43" s="269">
        <v>500</v>
      </c>
      <c r="J43" s="269">
        <v>500</v>
      </c>
      <c r="K43" s="266"/>
    </row>
    <row r="44" spans="1:11" outlineLevel="1">
      <c r="A44" s="92"/>
      <c r="B44" s="96">
        <v>633015</v>
      </c>
      <c r="C44" s="97" t="s">
        <v>220</v>
      </c>
      <c r="D44" s="98">
        <v>1470</v>
      </c>
      <c r="E44" s="13">
        <v>1340</v>
      </c>
      <c r="F44" s="269">
        <v>1600</v>
      </c>
      <c r="G44" s="278">
        <v>1200</v>
      </c>
      <c r="H44" s="269">
        <v>1500</v>
      </c>
      <c r="I44" s="269">
        <v>1500</v>
      </c>
      <c r="J44" s="269">
        <v>1500</v>
      </c>
      <c r="K44" s="266"/>
    </row>
    <row r="45" spans="1:11" outlineLevel="1">
      <c r="A45" s="92"/>
      <c r="B45" s="96">
        <v>633016</v>
      </c>
      <c r="C45" s="97" t="s">
        <v>42</v>
      </c>
      <c r="D45" s="98">
        <v>1700</v>
      </c>
      <c r="E45" s="269">
        <v>3250</v>
      </c>
      <c r="F45" s="269">
        <v>3320</v>
      </c>
      <c r="G45" s="278">
        <v>3320</v>
      </c>
      <c r="H45" s="269">
        <v>3500</v>
      </c>
      <c r="I45" s="269">
        <v>3600</v>
      </c>
      <c r="J45" s="269">
        <v>3700</v>
      </c>
      <c r="K45" s="266"/>
    </row>
    <row r="46" spans="1:11" outlineLevel="1">
      <c r="A46" s="92"/>
      <c r="B46" s="94"/>
      <c r="C46" s="149" t="s">
        <v>110</v>
      </c>
      <c r="D46" s="47">
        <f>SUM(D37:D45)</f>
        <v>39350</v>
      </c>
      <c r="E46" s="256">
        <f t="shared" ref="E46:F46" si="13">SUM(E37:E45)</f>
        <v>16690</v>
      </c>
      <c r="F46" s="256">
        <f t="shared" si="13"/>
        <v>18760</v>
      </c>
      <c r="G46" s="299">
        <f t="shared" ref="G46:H46" si="14">SUM(G37:G45)</f>
        <v>24070</v>
      </c>
      <c r="H46" s="256">
        <f t="shared" si="14"/>
        <v>25800</v>
      </c>
      <c r="I46" s="256">
        <f t="shared" ref="I46:J46" si="15">SUM(I37:I45)</f>
        <v>26010</v>
      </c>
      <c r="J46" s="256">
        <f t="shared" si="15"/>
        <v>26470</v>
      </c>
      <c r="K46" s="266"/>
    </row>
    <row r="47" spans="1:11" outlineLevel="1">
      <c r="A47" s="92"/>
      <c r="B47" s="94"/>
      <c r="C47" s="100"/>
      <c r="D47" s="102"/>
      <c r="E47" s="258"/>
      <c r="F47" s="255"/>
      <c r="G47" s="255"/>
      <c r="H47" s="255"/>
      <c r="I47" s="255"/>
      <c r="J47" s="255"/>
      <c r="K47" s="266"/>
    </row>
    <row r="48" spans="1:11" outlineLevel="1">
      <c r="A48" s="93"/>
      <c r="B48" s="153">
        <v>634</v>
      </c>
      <c r="C48" s="153" t="s">
        <v>3</v>
      </c>
      <c r="D48" s="95"/>
      <c r="E48" s="258"/>
      <c r="F48" s="255"/>
      <c r="G48" s="255"/>
      <c r="H48" s="255"/>
      <c r="I48" s="255"/>
      <c r="J48" s="255"/>
      <c r="K48" s="266"/>
    </row>
    <row r="49" spans="1:11" outlineLevel="1">
      <c r="A49" s="92"/>
      <c r="B49" s="101" t="s">
        <v>4</v>
      </c>
      <c r="C49" s="97" t="s">
        <v>221</v>
      </c>
      <c r="D49" s="98">
        <v>9980</v>
      </c>
      <c r="E49" s="13">
        <v>11300</v>
      </c>
      <c r="F49" s="269">
        <v>10000</v>
      </c>
      <c r="G49" s="278">
        <v>11500</v>
      </c>
      <c r="H49" s="269">
        <v>11500</v>
      </c>
      <c r="I49" s="269">
        <v>11500</v>
      </c>
      <c r="J49" s="269">
        <v>11700</v>
      </c>
      <c r="K49" s="266"/>
    </row>
    <row r="50" spans="1:11" outlineLevel="1">
      <c r="A50" s="92"/>
      <c r="B50" s="96">
        <v>634002</v>
      </c>
      <c r="C50" s="97" t="s">
        <v>44</v>
      </c>
      <c r="D50" s="98">
        <v>3920</v>
      </c>
      <c r="E50" s="13">
        <v>4460</v>
      </c>
      <c r="F50" s="269">
        <v>4200</v>
      </c>
      <c r="G50" s="278">
        <v>7400</v>
      </c>
      <c r="H50" s="269">
        <v>4200</v>
      </c>
      <c r="I50" s="269">
        <v>4500</v>
      </c>
      <c r="J50" s="269">
        <v>4500</v>
      </c>
      <c r="K50" s="266"/>
    </row>
    <row r="51" spans="1:11" outlineLevel="1">
      <c r="A51" s="92"/>
      <c r="B51" s="96">
        <v>634003</v>
      </c>
      <c r="C51" s="97" t="s">
        <v>45</v>
      </c>
      <c r="D51" s="98">
        <v>1850</v>
      </c>
      <c r="E51" s="13">
        <v>2020</v>
      </c>
      <c r="F51" s="269">
        <v>2500</v>
      </c>
      <c r="G51" s="278">
        <v>2500</v>
      </c>
      <c r="H51" s="269">
        <v>2500</v>
      </c>
      <c r="I51" s="269">
        <v>2500</v>
      </c>
      <c r="J51" s="269">
        <v>2500</v>
      </c>
      <c r="K51" s="266"/>
    </row>
    <row r="52" spans="1:11" outlineLevel="1">
      <c r="A52" s="92"/>
      <c r="B52" s="96">
        <v>634005</v>
      </c>
      <c r="C52" s="97" t="s">
        <v>196</v>
      </c>
      <c r="D52" s="98">
        <v>70</v>
      </c>
      <c r="E52" s="13">
        <v>570</v>
      </c>
      <c r="F52" s="269">
        <v>500</v>
      </c>
      <c r="G52" s="278">
        <v>500</v>
      </c>
      <c r="H52" s="269">
        <v>500</v>
      </c>
      <c r="I52" s="269">
        <v>550</v>
      </c>
      <c r="J52" s="269">
        <v>550</v>
      </c>
      <c r="K52" s="266"/>
    </row>
    <row r="53" spans="1:11" outlineLevel="1">
      <c r="A53" s="92"/>
      <c r="B53" s="94"/>
      <c r="C53" s="149" t="s">
        <v>110</v>
      </c>
      <c r="D53" s="47">
        <f>SUM(D49:D52)</f>
        <v>15820</v>
      </c>
      <c r="E53" s="256">
        <f t="shared" ref="E53:F53" si="16">SUM(E49:E52)</f>
        <v>18350</v>
      </c>
      <c r="F53" s="256">
        <f t="shared" si="16"/>
        <v>17200</v>
      </c>
      <c r="G53" s="299">
        <f t="shared" ref="G53:H53" si="17">SUM(G49:G52)</f>
        <v>21900</v>
      </c>
      <c r="H53" s="256">
        <f t="shared" si="17"/>
        <v>18700</v>
      </c>
      <c r="I53" s="256">
        <f t="shared" ref="I53:J53" si="18">SUM(I49:I52)</f>
        <v>19050</v>
      </c>
      <c r="J53" s="256">
        <f t="shared" si="18"/>
        <v>19250</v>
      </c>
      <c r="K53" s="266"/>
    </row>
    <row r="54" spans="1:11" outlineLevel="1">
      <c r="A54" s="92"/>
      <c r="B54" s="94"/>
      <c r="C54" s="103"/>
      <c r="D54" s="104"/>
      <c r="E54" s="258"/>
      <c r="F54" s="255"/>
      <c r="G54" s="255"/>
      <c r="H54" s="255"/>
      <c r="I54" s="255"/>
      <c r="J54" s="255"/>
      <c r="K54" s="266"/>
    </row>
    <row r="55" spans="1:11" outlineLevel="1">
      <c r="A55" s="93"/>
      <c r="B55" s="153">
        <v>635</v>
      </c>
      <c r="C55" s="153" t="s">
        <v>22</v>
      </c>
      <c r="D55" s="95"/>
      <c r="E55" s="258"/>
      <c r="F55" s="255"/>
      <c r="G55" s="255"/>
      <c r="H55" s="255"/>
      <c r="I55" s="255"/>
      <c r="J55" s="255"/>
      <c r="K55" s="266"/>
    </row>
    <row r="56" spans="1:11" outlineLevel="1">
      <c r="A56" s="92"/>
      <c r="B56" s="101" t="s">
        <v>5</v>
      </c>
      <c r="C56" s="97" t="s">
        <v>197</v>
      </c>
      <c r="D56" s="98">
        <v>6300</v>
      </c>
      <c r="E56" s="13">
        <v>1485</v>
      </c>
      <c r="F56" s="269">
        <v>1300</v>
      </c>
      <c r="G56" s="278">
        <v>100</v>
      </c>
      <c r="H56" s="269">
        <v>500</v>
      </c>
      <c r="I56" s="269">
        <v>1000</v>
      </c>
      <c r="J56" s="269">
        <v>1000</v>
      </c>
      <c r="K56" s="266"/>
    </row>
    <row r="57" spans="1:11" outlineLevel="1">
      <c r="A57" s="92"/>
      <c r="B57" s="96">
        <v>635009</v>
      </c>
      <c r="C57" s="97" t="s">
        <v>198</v>
      </c>
      <c r="D57" s="98">
        <v>0</v>
      </c>
      <c r="E57" s="13">
        <v>4230</v>
      </c>
      <c r="F57" s="269">
        <v>4000</v>
      </c>
      <c r="G57" s="278">
        <v>5000</v>
      </c>
      <c r="H57" s="269">
        <v>4000</v>
      </c>
      <c r="I57" s="269">
        <v>4000</v>
      </c>
      <c r="J57" s="269">
        <v>4000</v>
      </c>
      <c r="K57" s="266"/>
    </row>
    <row r="58" spans="1:11" ht="12.75" customHeight="1" outlineLevel="1">
      <c r="A58" s="92"/>
      <c r="B58" s="96">
        <v>635004</v>
      </c>
      <c r="C58" s="97" t="s">
        <v>47</v>
      </c>
      <c r="D58" s="98">
        <v>10580</v>
      </c>
      <c r="E58" s="13">
        <v>4740</v>
      </c>
      <c r="F58" s="269">
        <v>5000</v>
      </c>
      <c r="G58" s="278">
        <v>4500</v>
      </c>
      <c r="H58" s="269">
        <v>5000</v>
      </c>
      <c r="I58" s="269">
        <v>5000</v>
      </c>
      <c r="J58" s="269">
        <v>5000</v>
      </c>
      <c r="K58" s="266"/>
    </row>
    <row r="59" spans="1:11" ht="12.75" customHeight="1" outlineLevel="1">
      <c r="A59" s="92"/>
      <c r="B59" s="96">
        <v>635006</v>
      </c>
      <c r="C59" s="97" t="s">
        <v>192</v>
      </c>
      <c r="D59" s="98">
        <v>23910</v>
      </c>
      <c r="E59" s="13">
        <v>16420</v>
      </c>
      <c r="F59" s="269">
        <v>6000</v>
      </c>
      <c r="G59" s="278">
        <v>4000</v>
      </c>
      <c r="H59" s="269">
        <v>15000</v>
      </c>
      <c r="I59" s="269">
        <v>15000</v>
      </c>
      <c r="J59" s="269">
        <v>15000</v>
      </c>
      <c r="K59" s="266"/>
    </row>
    <row r="60" spans="1:11" outlineLevel="1">
      <c r="A60" s="92"/>
      <c r="B60" s="94"/>
      <c r="C60" s="149" t="s">
        <v>110</v>
      </c>
      <c r="D60" s="206">
        <f t="shared" ref="D60:J60" si="19">SUM(D56:D59)</f>
        <v>40790</v>
      </c>
      <c r="E60" s="257">
        <f t="shared" si="19"/>
        <v>26875</v>
      </c>
      <c r="F60" s="257">
        <f t="shared" si="19"/>
        <v>16300</v>
      </c>
      <c r="G60" s="300">
        <f t="shared" si="19"/>
        <v>13600</v>
      </c>
      <c r="H60" s="257">
        <f t="shared" si="19"/>
        <v>24500</v>
      </c>
      <c r="I60" s="257">
        <f t="shared" si="19"/>
        <v>25000</v>
      </c>
      <c r="J60" s="257">
        <f t="shared" si="19"/>
        <v>25000</v>
      </c>
      <c r="K60" s="266"/>
    </row>
    <row r="61" spans="1:11" outlineLevel="1">
      <c r="A61" s="92"/>
      <c r="B61" s="94"/>
      <c r="C61" s="103"/>
      <c r="D61" s="104"/>
      <c r="E61" s="258"/>
      <c r="F61" s="255"/>
      <c r="G61" s="255"/>
      <c r="H61" s="255"/>
      <c r="I61" s="255"/>
      <c r="J61" s="255"/>
      <c r="K61" s="266"/>
    </row>
    <row r="62" spans="1:11" outlineLevel="1">
      <c r="A62" s="93"/>
      <c r="B62" s="154">
        <v>637</v>
      </c>
      <c r="C62" s="154" t="s">
        <v>23</v>
      </c>
      <c r="D62" s="106"/>
      <c r="E62" s="258"/>
      <c r="F62" s="255"/>
      <c r="G62" s="255"/>
      <c r="H62" s="255"/>
      <c r="I62" s="255"/>
      <c r="J62" s="255"/>
      <c r="K62" s="266"/>
    </row>
    <row r="63" spans="1:11" outlineLevel="1">
      <c r="A63" s="93"/>
      <c r="B63" s="107">
        <v>637003</v>
      </c>
      <c r="C63" s="108" t="s">
        <v>160</v>
      </c>
      <c r="D63" s="98">
        <v>410</v>
      </c>
      <c r="E63" s="13">
        <v>1160</v>
      </c>
      <c r="F63" s="269">
        <v>500</v>
      </c>
      <c r="G63" s="278">
        <v>100</v>
      </c>
      <c r="H63" s="269">
        <v>500</v>
      </c>
      <c r="I63" s="269">
        <v>700</v>
      </c>
      <c r="J63" s="269">
        <v>800</v>
      </c>
      <c r="K63" s="266"/>
    </row>
    <row r="64" spans="1:11" outlineLevel="1">
      <c r="A64" s="92"/>
      <c r="B64" s="96">
        <v>637004</v>
      </c>
      <c r="C64" s="97" t="s">
        <v>48</v>
      </c>
      <c r="D64" s="98">
        <v>68345</v>
      </c>
      <c r="E64" s="13">
        <v>34548</v>
      </c>
      <c r="F64" s="13">
        <v>24000</v>
      </c>
      <c r="G64" s="278">
        <v>35000</v>
      </c>
      <c r="H64" s="13">
        <v>25000</v>
      </c>
      <c r="I64" s="13">
        <v>36000</v>
      </c>
      <c r="J64" s="13">
        <v>37000</v>
      </c>
      <c r="K64" s="266"/>
    </row>
    <row r="65" spans="1:11" outlineLevel="1">
      <c r="A65" s="92"/>
      <c r="B65" s="96">
        <v>637011</v>
      </c>
      <c r="C65" s="97" t="s">
        <v>115</v>
      </c>
      <c r="D65" s="98">
        <v>210</v>
      </c>
      <c r="E65" s="13">
        <v>270</v>
      </c>
      <c r="F65" s="13">
        <v>300</v>
      </c>
      <c r="G65" s="278">
        <v>150</v>
      </c>
      <c r="H65" s="13">
        <v>500</v>
      </c>
      <c r="I65" s="13">
        <v>500</v>
      </c>
      <c r="J65" s="13">
        <v>500</v>
      </c>
      <c r="K65" s="266"/>
    </row>
    <row r="66" spans="1:11" outlineLevel="1">
      <c r="A66" s="92"/>
      <c r="B66" s="96">
        <v>637012</v>
      </c>
      <c r="C66" s="97" t="s">
        <v>222</v>
      </c>
      <c r="D66" s="98">
        <v>1410</v>
      </c>
      <c r="E66" s="13">
        <v>630</v>
      </c>
      <c r="F66" s="13">
        <v>800</v>
      </c>
      <c r="G66" s="278">
        <v>800</v>
      </c>
      <c r="H66" s="13">
        <v>800</v>
      </c>
      <c r="I66" s="13">
        <v>830</v>
      </c>
      <c r="J66" s="13">
        <v>850</v>
      </c>
      <c r="K66" s="266"/>
    </row>
    <row r="67" spans="1:11" outlineLevel="1">
      <c r="A67" s="92"/>
      <c r="B67" s="96">
        <v>637014</v>
      </c>
      <c r="C67" s="97" t="s">
        <v>49</v>
      </c>
      <c r="D67" s="13">
        <v>13990</v>
      </c>
      <c r="E67" s="13">
        <v>16960</v>
      </c>
      <c r="F67" s="13">
        <v>19000</v>
      </c>
      <c r="G67" s="278">
        <v>19000</v>
      </c>
      <c r="H67" s="13">
        <v>20000</v>
      </c>
      <c r="I67" s="13">
        <v>21000</v>
      </c>
      <c r="J67" s="13">
        <v>21500</v>
      </c>
      <c r="K67" s="266"/>
    </row>
    <row r="68" spans="1:11" outlineLevel="1">
      <c r="A68" s="92"/>
      <c r="B68" s="96">
        <v>637015</v>
      </c>
      <c r="C68" s="97" t="s">
        <v>50</v>
      </c>
      <c r="D68" s="13">
        <v>2180</v>
      </c>
      <c r="E68" s="13">
        <v>2110</v>
      </c>
      <c r="F68" s="13">
        <v>2180</v>
      </c>
      <c r="G68" s="278">
        <v>2180</v>
      </c>
      <c r="H68" s="13">
        <v>2500</v>
      </c>
      <c r="I68" s="13">
        <v>2500</v>
      </c>
      <c r="J68" s="13">
        <v>2500</v>
      </c>
      <c r="K68" s="266"/>
    </row>
    <row r="69" spans="1:11" outlineLevel="1">
      <c r="A69" s="92"/>
      <c r="B69" s="96">
        <v>637016</v>
      </c>
      <c r="C69" s="97" t="s">
        <v>51</v>
      </c>
      <c r="D69" s="13">
        <v>2430</v>
      </c>
      <c r="E69" s="13">
        <v>2880</v>
      </c>
      <c r="F69" s="13">
        <v>2800</v>
      </c>
      <c r="G69" s="278">
        <v>2800</v>
      </c>
      <c r="H69" s="13">
        <v>2900</v>
      </c>
      <c r="I69" s="13">
        <v>3000</v>
      </c>
      <c r="J69" s="13">
        <v>3100</v>
      </c>
      <c r="K69" s="266"/>
    </row>
    <row r="70" spans="1:11" outlineLevel="1">
      <c r="A70" s="92"/>
      <c r="B70" s="96">
        <v>637023</v>
      </c>
      <c r="C70" s="97" t="s">
        <v>116</v>
      </c>
      <c r="D70" s="13">
        <v>440</v>
      </c>
      <c r="E70" s="13">
        <v>340</v>
      </c>
      <c r="F70" s="13">
        <v>400</v>
      </c>
      <c r="G70" s="278">
        <v>500</v>
      </c>
      <c r="H70" s="13">
        <v>500</v>
      </c>
      <c r="I70" s="13">
        <v>550</v>
      </c>
      <c r="J70" s="13">
        <v>600</v>
      </c>
      <c r="K70" s="266"/>
    </row>
    <row r="71" spans="1:11" outlineLevel="1">
      <c r="A71" s="92"/>
      <c r="B71" s="96">
        <v>637026</v>
      </c>
      <c r="C71" s="97" t="s">
        <v>117</v>
      </c>
      <c r="D71" s="13">
        <v>13460</v>
      </c>
      <c r="E71" s="13">
        <v>12660</v>
      </c>
      <c r="F71" s="13">
        <v>16600</v>
      </c>
      <c r="G71" s="278">
        <v>16600</v>
      </c>
      <c r="H71" s="13">
        <v>16600</v>
      </c>
      <c r="I71" s="13">
        <v>16600</v>
      </c>
      <c r="J71" s="13">
        <v>16600</v>
      </c>
      <c r="K71" s="266"/>
    </row>
    <row r="72" spans="1:11" outlineLevel="1">
      <c r="A72" s="92"/>
      <c r="B72" s="96">
        <v>637027</v>
      </c>
      <c r="C72" s="97" t="s">
        <v>52</v>
      </c>
      <c r="D72" s="13">
        <v>1330</v>
      </c>
      <c r="E72" s="13">
        <v>1480</v>
      </c>
      <c r="F72" s="13">
        <v>1350</v>
      </c>
      <c r="G72" s="278">
        <v>1350</v>
      </c>
      <c r="H72" s="13">
        <v>1600</v>
      </c>
      <c r="I72" s="13">
        <v>1600</v>
      </c>
      <c r="J72" s="13">
        <v>1600</v>
      </c>
      <c r="K72" s="266"/>
    </row>
    <row r="73" spans="1:11" outlineLevel="1">
      <c r="A73" s="92"/>
      <c r="B73" s="96">
        <v>637005</v>
      </c>
      <c r="C73" s="97" t="s">
        <v>200</v>
      </c>
      <c r="D73" s="13">
        <v>0</v>
      </c>
      <c r="E73" s="13">
        <v>12070</v>
      </c>
      <c r="F73" s="13">
        <v>7000</v>
      </c>
      <c r="G73" s="278">
        <v>7000</v>
      </c>
      <c r="H73" s="13">
        <v>1500</v>
      </c>
      <c r="I73" s="13">
        <v>1500</v>
      </c>
      <c r="J73" s="13">
        <v>1500</v>
      </c>
      <c r="K73" s="266"/>
    </row>
    <row r="74" spans="1:11" outlineLevel="1">
      <c r="A74" s="92"/>
      <c r="B74" s="96">
        <v>637031</v>
      </c>
      <c r="C74" s="97" t="s">
        <v>260</v>
      </c>
      <c r="D74" s="13">
        <v>0</v>
      </c>
      <c r="E74" s="13">
        <v>390</v>
      </c>
      <c r="F74" s="13">
        <v>0</v>
      </c>
      <c r="G74" s="278">
        <v>0</v>
      </c>
      <c r="H74" s="13">
        <v>0</v>
      </c>
      <c r="I74" s="13">
        <v>0</v>
      </c>
      <c r="J74" s="13">
        <v>0</v>
      </c>
      <c r="K74" s="266"/>
    </row>
    <row r="75" spans="1:11" outlineLevel="1">
      <c r="A75" s="92"/>
      <c r="B75" s="96">
        <v>637035</v>
      </c>
      <c r="C75" s="97" t="s">
        <v>199</v>
      </c>
      <c r="D75" s="13">
        <v>0</v>
      </c>
      <c r="E75" s="13">
        <v>50</v>
      </c>
      <c r="F75" s="13">
        <v>230</v>
      </c>
      <c r="G75" s="278">
        <v>4000</v>
      </c>
      <c r="H75" s="13">
        <v>500</v>
      </c>
      <c r="I75" s="13">
        <v>500</v>
      </c>
      <c r="J75" s="13">
        <v>500</v>
      </c>
      <c r="K75" s="266"/>
    </row>
    <row r="76" spans="1:11" outlineLevel="1">
      <c r="A76" s="92"/>
      <c r="B76" s="96">
        <v>637036</v>
      </c>
      <c r="C76" s="97" t="s">
        <v>275</v>
      </c>
      <c r="D76" s="13">
        <v>0</v>
      </c>
      <c r="E76" s="13">
        <v>0</v>
      </c>
      <c r="F76" s="13">
        <v>0</v>
      </c>
      <c r="G76" s="278">
        <v>1000</v>
      </c>
      <c r="H76" s="13">
        <v>1000</v>
      </c>
      <c r="I76" s="13">
        <v>1100</v>
      </c>
      <c r="J76" s="13">
        <v>1200</v>
      </c>
      <c r="K76" s="266"/>
    </row>
    <row r="77" spans="1:11" outlineLevel="1">
      <c r="A77" s="92"/>
      <c r="B77" s="94"/>
      <c r="C77" s="149" t="s">
        <v>110</v>
      </c>
      <c r="D77" s="25">
        <f>SUM(D63:D76)</f>
        <v>104205</v>
      </c>
      <c r="E77" s="25">
        <f t="shared" ref="E77:J77" si="20">SUM(E63:E76)</f>
        <v>85548</v>
      </c>
      <c r="F77" s="25">
        <f t="shared" si="20"/>
        <v>75160</v>
      </c>
      <c r="G77" s="301">
        <f t="shared" si="20"/>
        <v>90480</v>
      </c>
      <c r="H77" s="25">
        <f t="shared" si="20"/>
        <v>73900</v>
      </c>
      <c r="I77" s="25">
        <f t="shared" si="20"/>
        <v>86380</v>
      </c>
      <c r="J77" s="25">
        <f t="shared" si="20"/>
        <v>88250</v>
      </c>
      <c r="K77" s="266"/>
    </row>
    <row r="78" spans="1:11" outlineLevel="1">
      <c r="A78" s="92"/>
      <c r="B78" s="94"/>
      <c r="C78" s="89"/>
      <c r="D78" s="90"/>
      <c r="E78" s="258"/>
      <c r="F78" s="262"/>
      <c r="G78" s="262"/>
      <c r="H78" s="255"/>
      <c r="I78" s="255"/>
      <c r="J78" s="255"/>
      <c r="K78" s="266"/>
    </row>
    <row r="79" spans="1:11" outlineLevel="1">
      <c r="A79" s="92"/>
      <c r="B79" s="96">
        <v>641006</v>
      </c>
      <c r="C79" s="97" t="s">
        <v>118</v>
      </c>
      <c r="D79" s="98">
        <v>1710</v>
      </c>
      <c r="E79" s="13">
        <v>3600</v>
      </c>
      <c r="F79" s="13">
        <v>3000</v>
      </c>
      <c r="G79" s="278">
        <v>3000</v>
      </c>
      <c r="H79" s="13">
        <v>3000</v>
      </c>
      <c r="I79" s="13">
        <v>3000</v>
      </c>
      <c r="J79" s="13">
        <v>3000</v>
      </c>
      <c r="K79" s="266"/>
    </row>
    <row r="80" spans="1:11" outlineLevel="1">
      <c r="A80" s="92"/>
      <c r="B80" s="96">
        <v>642012</v>
      </c>
      <c r="C80" s="97" t="s">
        <v>261</v>
      </c>
      <c r="D80" s="98">
        <v>0</v>
      </c>
      <c r="E80" s="13">
        <v>8980</v>
      </c>
      <c r="F80" s="13">
        <v>0</v>
      </c>
      <c r="G80" s="278">
        <v>0</v>
      </c>
      <c r="H80" s="13">
        <v>0</v>
      </c>
      <c r="I80" s="13">
        <v>0</v>
      </c>
      <c r="J80" s="13">
        <v>0</v>
      </c>
      <c r="K80" s="266"/>
    </row>
    <row r="81" spans="1:11" outlineLevel="1">
      <c r="A81" s="92"/>
      <c r="B81" s="96">
        <v>642013</v>
      </c>
      <c r="C81" s="97" t="s">
        <v>201</v>
      </c>
      <c r="D81" s="98">
        <v>0</v>
      </c>
      <c r="E81" s="13">
        <v>2180</v>
      </c>
      <c r="F81" s="13">
        <v>3000</v>
      </c>
      <c r="G81" s="278">
        <v>0</v>
      </c>
      <c r="H81" s="13">
        <v>3000</v>
      </c>
      <c r="I81" s="13">
        <v>3000</v>
      </c>
      <c r="J81" s="13">
        <v>3000</v>
      </c>
      <c r="K81" s="266"/>
    </row>
    <row r="82" spans="1:11" outlineLevel="1">
      <c r="A82" s="92"/>
      <c r="B82" s="96">
        <v>642015</v>
      </c>
      <c r="C82" s="97" t="s">
        <v>262</v>
      </c>
      <c r="D82" s="99">
        <v>380</v>
      </c>
      <c r="E82" s="14">
        <v>50</v>
      </c>
      <c r="F82" s="14">
        <v>0</v>
      </c>
      <c r="G82" s="302">
        <v>300</v>
      </c>
      <c r="H82" s="14">
        <v>100</v>
      </c>
      <c r="I82" s="14">
        <v>100</v>
      </c>
      <c r="J82" s="14">
        <v>100</v>
      </c>
      <c r="K82" s="266"/>
    </row>
    <row r="83" spans="1:11" outlineLevel="1">
      <c r="A83" s="92"/>
      <c r="B83" s="94"/>
      <c r="C83" s="149" t="s">
        <v>110</v>
      </c>
      <c r="D83" s="205">
        <f t="shared" ref="D83:J83" si="21">SUM(D79:D82)</f>
        <v>2090</v>
      </c>
      <c r="E83" s="259">
        <f t="shared" si="21"/>
        <v>14810</v>
      </c>
      <c r="F83" s="259">
        <f t="shared" si="21"/>
        <v>6000</v>
      </c>
      <c r="G83" s="303">
        <f t="shared" si="21"/>
        <v>3300</v>
      </c>
      <c r="H83" s="259">
        <f t="shared" si="21"/>
        <v>6100</v>
      </c>
      <c r="I83" s="259">
        <f t="shared" si="21"/>
        <v>6100</v>
      </c>
      <c r="J83" s="259">
        <f t="shared" si="21"/>
        <v>6100</v>
      </c>
      <c r="K83" s="266"/>
    </row>
    <row r="84" spans="1:11" ht="13.5" outlineLevel="1" thickBot="1">
      <c r="A84" s="92"/>
      <c r="B84" s="94"/>
      <c r="C84" s="89"/>
      <c r="D84" s="90"/>
      <c r="E84" s="258"/>
      <c r="F84" s="262"/>
      <c r="G84" s="262"/>
      <c r="H84" s="255"/>
      <c r="I84" s="255"/>
      <c r="J84" s="255"/>
      <c r="K84" s="266"/>
    </row>
    <row r="85" spans="1:11" ht="13.5" outlineLevel="1" thickBot="1">
      <c r="A85" s="69" t="s">
        <v>6</v>
      </c>
      <c r="B85" s="70"/>
      <c r="C85" s="71"/>
      <c r="D85" s="110">
        <f>D89</f>
        <v>5180</v>
      </c>
      <c r="E85" s="260">
        <f t="shared" ref="E85:F85" si="22">E89</f>
        <v>3120</v>
      </c>
      <c r="F85" s="260">
        <f t="shared" si="22"/>
        <v>3600</v>
      </c>
      <c r="G85" s="260">
        <f t="shared" ref="G85:H85" si="23">G89</f>
        <v>3500</v>
      </c>
      <c r="H85" s="260">
        <f t="shared" si="23"/>
        <v>3600</v>
      </c>
      <c r="I85" s="260">
        <f t="shared" ref="I85:J85" si="24">I89</f>
        <v>3650</v>
      </c>
      <c r="J85" s="260">
        <f t="shared" si="24"/>
        <v>3670</v>
      </c>
      <c r="K85" s="266"/>
    </row>
    <row r="86" spans="1:11" outlineLevel="1">
      <c r="A86" s="92"/>
      <c r="B86" s="150">
        <v>637</v>
      </c>
      <c r="C86" s="150" t="s">
        <v>23</v>
      </c>
      <c r="D86" s="95"/>
      <c r="E86" s="258"/>
      <c r="F86" s="262"/>
      <c r="G86" s="262"/>
      <c r="H86" s="262"/>
      <c r="I86" s="262"/>
      <c r="J86" s="262"/>
      <c r="K86" s="266"/>
    </row>
    <row r="87" spans="1:11" outlineLevel="1">
      <c r="A87" s="92"/>
      <c r="B87" s="96">
        <v>637005</v>
      </c>
      <c r="C87" s="97" t="s">
        <v>119</v>
      </c>
      <c r="D87" s="13">
        <v>1090</v>
      </c>
      <c r="E87" s="13">
        <v>1200</v>
      </c>
      <c r="F87" s="13">
        <v>1600</v>
      </c>
      <c r="G87" s="278">
        <v>1600</v>
      </c>
      <c r="H87" s="13">
        <v>1700</v>
      </c>
      <c r="I87" s="13">
        <v>1750</v>
      </c>
      <c r="J87" s="13">
        <v>1770</v>
      </c>
      <c r="K87" s="266"/>
    </row>
    <row r="88" spans="1:11" outlineLevel="1">
      <c r="A88" s="92"/>
      <c r="B88" s="96">
        <v>637012</v>
      </c>
      <c r="C88" s="97" t="s">
        <v>120</v>
      </c>
      <c r="D88" s="13">
        <v>4090</v>
      </c>
      <c r="E88" s="13">
        <v>1920</v>
      </c>
      <c r="F88" s="13">
        <v>2000</v>
      </c>
      <c r="G88" s="278">
        <v>1900</v>
      </c>
      <c r="H88" s="13">
        <v>1900</v>
      </c>
      <c r="I88" s="13">
        <v>1900</v>
      </c>
      <c r="J88" s="13">
        <v>1900</v>
      </c>
      <c r="K88" s="266"/>
    </row>
    <row r="89" spans="1:11" outlineLevel="1">
      <c r="A89" s="92"/>
      <c r="B89" s="94"/>
      <c r="C89" s="149" t="s">
        <v>110</v>
      </c>
      <c r="D89" s="25">
        <f>SUM(D87:D88)</f>
        <v>5180</v>
      </c>
      <c r="E89" s="254">
        <f t="shared" ref="E89:F89" si="25">SUM(E87:E88)</f>
        <v>3120</v>
      </c>
      <c r="F89" s="254">
        <f t="shared" si="25"/>
        <v>3600</v>
      </c>
      <c r="G89" s="298">
        <f t="shared" ref="G89:H89" si="26">SUM(G87:G88)</f>
        <v>3500</v>
      </c>
      <c r="H89" s="254">
        <f t="shared" si="26"/>
        <v>3600</v>
      </c>
      <c r="I89" s="254">
        <f t="shared" ref="I89:J89" si="27">SUM(I87:I88)</f>
        <v>3650</v>
      </c>
      <c r="J89" s="254">
        <f t="shared" si="27"/>
        <v>3670</v>
      </c>
      <c r="K89" s="266"/>
    </row>
    <row r="90" spans="1:11" ht="13.5" outlineLevel="1" thickBot="1">
      <c r="A90" s="92"/>
      <c r="B90" s="94"/>
      <c r="C90" s="89"/>
      <c r="D90" s="46"/>
      <c r="E90" s="258"/>
      <c r="F90" s="262"/>
      <c r="G90" s="262"/>
      <c r="H90" s="255"/>
      <c r="I90" s="255"/>
      <c r="J90" s="255"/>
      <c r="K90" s="266"/>
    </row>
    <row r="91" spans="1:11" ht="13.5" hidden="1" outlineLevel="1" thickBot="1">
      <c r="A91" s="72" t="s">
        <v>7</v>
      </c>
      <c r="B91" s="73"/>
      <c r="C91" s="74"/>
      <c r="D91" s="110" t="e">
        <f>#REF!</f>
        <v>#REF!</v>
      </c>
      <c r="E91" s="258"/>
      <c r="F91" s="262"/>
      <c r="G91" s="262"/>
      <c r="H91" s="255"/>
      <c r="I91" s="255"/>
      <c r="J91" s="255"/>
      <c r="K91" s="266"/>
    </row>
    <row r="92" spans="1:11" s="120" customFormat="1" ht="13.5" outlineLevel="1" thickBot="1">
      <c r="A92" s="64" t="s">
        <v>187</v>
      </c>
      <c r="B92" s="77"/>
      <c r="C92" s="78"/>
      <c r="D92" s="87">
        <f>D95</f>
        <v>90</v>
      </c>
      <c r="E92" s="87">
        <f t="shared" ref="E92:F92" si="28">E95</f>
        <v>120</v>
      </c>
      <c r="F92" s="87">
        <f t="shared" si="28"/>
        <v>100</v>
      </c>
      <c r="G92" s="87">
        <f t="shared" ref="G92:H92" si="29">G95</f>
        <v>170</v>
      </c>
      <c r="H92" s="87">
        <f t="shared" si="29"/>
        <v>150</v>
      </c>
      <c r="I92" s="87">
        <f t="shared" ref="I92:J92" si="30">I95</f>
        <v>150</v>
      </c>
      <c r="J92" s="87">
        <f t="shared" si="30"/>
        <v>150</v>
      </c>
      <c r="K92" s="267"/>
    </row>
    <row r="93" spans="1:11" outlineLevel="1">
      <c r="A93" s="92"/>
      <c r="B93" s="150">
        <v>637</v>
      </c>
      <c r="C93" s="155" t="s">
        <v>23</v>
      </c>
      <c r="D93" s="190"/>
      <c r="E93" s="258"/>
      <c r="F93" s="262"/>
      <c r="G93" s="262"/>
      <c r="H93" s="262"/>
      <c r="I93" s="262"/>
      <c r="J93" s="262"/>
      <c r="K93" s="266"/>
    </row>
    <row r="94" spans="1:11" outlineLevel="1">
      <c r="A94" s="92"/>
      <c r="B94" s="96">
        <v>637001</v>
      </c>
      <c r="C94" s="97" t="s">
        <v>188</v>
      </c>
      <c r="D94" s="98">
        <v>90</v>
      </c>
      <c r="E94" s="13">
        <v>120</v>
      </c>
      <c r="F94" s="13">
        <v>100</v>
      </c>
      <c r="G94" s="278">
        <v>170</v>
      </c>
      <c r="H94" s="13">
        <v>150</v>
      </c>
      <c r="I94" s="13">
        <v>150</v>
      </c>
      <c r="J94" s="13">
        <v>150</v>
      </c>
      <c r="K94" s="266"/>
    </row>
    <row r="95" spans="1:11" outlineLevel="1">
      <c r="A95" s="92"/>
      <c r="B95" s="94"/>
      <c r="C95" s="149" t="s">
        <v>110</v>
      </c>
      <c r="D95" s="25">
        <f>SUM(D94)</f>
        <v>90</v>
      </c>
      <c r="E95" s="254">
        <f t="shared" ref="E95:F95" si="31">SUM(E94)</f>
        <v>120</v>
      </c>
      <c r="F95" s="254">
        <f t="shared" si="31"/>
        <v>100</v>
      </c>
      <c r="G95" s="298">
        <f t="shared" ref="G95:H95" si="32">SUM(G94)</f>
        <v>170</v>
      </c>
      <c r="H95" s="254">
        <f t="shared" si="32"/>
        <v>150</v>
      </c>
      <c r="I95" s="254">
        <f t="shared" ref="I95:J95" si="33">SUM(I94)</f>
        <v>150</v>
      </c>
      <c r="J95" s="254">
        <f t="shared" si="33"/>
        <v>150</v>
      </c>
      <c r="K95" s="266"/>
    </row>
    <row r="96" spans="1:11" ht="13.5" outlineLevel="1" thickBot="1">
      <c r="A96" s="92"/>
      <c r="B96" s="94"/>
      <c r="C96" s="189"/>
      <c r="D96" s="149"/>
      <c r="E96" s="258"/>
      <c r="F96" s="262"/>
      <c r="G96" s="262"/>
      <c r="H96" s="262"/>
      <c r="I96" s="262"/>
      <c r="J96" s="262"/>
      <c r="K96" s="266"/>
    </row>
    <row r="97" spans="1:11" ht="13.5" hidden="1" outlineLevel="1" thickBot="1">
      <c r="A97" s="92"/>
      <c r="B97" s="94"/>
      <c r="C97" s="189"/>
      <c r="D97" s="188"/>
      <c r="E97" s="258"/>
      <c r="F97" s="262"/>
      <c r="G97" s="262"/>
      <c r="H97" s="262"/>
      <c r="I97" s="262"/>
      <c r="J97" s="262"/>
      <c r="K97" s="266"/>
    </row>
    <row r="98" spans="1:11" ht="13.5" outlineLevel="1" thickBot="1">
      <c r="A98" s="69" t="s">
        <v>8</v>
      </c>
      <c r="B98" s="70"/>
      <c r="C98" s="75"/>
      <c r="D98" s="87">
        <f>D102</f>
        <v>1300</v>
      </c>
      <c r="E98" s="87">
        <f t="shared" ref="E98:F98" si="34">E102</f>
        <v>90</v>
      </c>
      <c r="F98" s="87">
        <f t="shared" si="34"/>
        <v>300</v>
      </c>
      <c r="G98" s="87">
        <f t="shared" ref="G98:H98" si="35">G102</f>
        <v>320</v>
      </c>
      <c r="H98" s="87">
        <f t="shared" si="35"/>
        <v>890</v>
      </c>
      <c r="I98" s="87">
        <f t="shared" ref="I98:J98" si="36">I102</f>
        <v>890</v>
      </c>
      <c r="J98" s="87">
        <f t="shared" si="36"/>
        <v>890</v>
      </c>
      <c r="K98" s="266"/>
    </row>
    <row r="99" spans="1:11" outlineLevel="1">
      <c r="A99" s="93"/>
      <c r="B99" s="150">
        <v>637</v>
      </c>
      <c r="C99" s="155" t="s">
        <v>23</v>
      </c>
      <c r="D99" s="95"/>
      <c r="E99" s="258"/>
      <c r="F99" s="262"/>
      <c r="G99" s="262"/>
      <c r="H99" s="262"/>
      <c r="I99" s="262"/>
      <c r="J99" s="262"/>
      <c r="K99" s="266"/>
    </row>
    <row r="100" spans="1:11" outlineLevel="1">
      <c r="A100" s="92"/>
      <c r="B100" s="96">
        <v>637005</v>
      </c>
      <c r="C100" s="97" t="s">
        <v>121</v>
      </c>
      <c r="D100" s="98">
        <v>370</v>
      </c>
      <c r="E100" s="13">
        <v>90</v>
      </c>
      <c r="F100" s="13">
        <v>300</v>
      </c>
      <c r="G100" s="278">
        <v>320</v>
      </c>
      <c r="H100" s="13">
        <v>890</v>
      </c>
      <c r="I100" s="13">
        <v>890</v>
      </c>
      <c r="J100" s="13">
        <v>890</v>
      </c>
      <c r="K100" s="266"/>
    </row>
    <row r="101" spans="1:11" outlineLevel="1">
      <c r="A101" s="92"/>
      <c r="B101" s="96">
        <v>633004</v>
      </c>
      <c r="C101" s="97" t="s">
        <v>269</v>
      </c>
      <c r="D101" s="98">
        <v>930</v>
      </c>
      <c r="E101" s="13">
        <v>0</v>
      </c>
      <c r="F101" s="13">
        <v>0</v>
      </c>
      <c r="G101" s="278">
        <v>0</v>
      </c>
      <c r="H101" s="13">
        <v>0</v>
      </c>
      <c r="I101" s="13">
        <v>0</v>
      </c>
      <c r="J101" s="13">
        <v>0</v>
      </c>
      <c r="K101" s="266"/>
    </row>
    <row r="102" spans="1:11" outlineLevel="1">
      <c r="A102" s="92"/>
      <c r="B102" s="94"/>
      <c r="C102" s="149" t="s">
        <v>110</v>
      </c>
      <c r="D102" s="25">
        <f>SUM(D100:D101)</f>
        <v>1300</v>
      </c>
      <c r="E102" s="25">
        <f t="shared" ref="E102:J102" si="37">SUM(E100:E101)</f>
        <v>90</v>
      </c>
      <c r="F102" s="25">
        <f t="shared" si="37"/>
        <v>300</v>
      </c>
      <c r="G102" s="301">
        <f t="shared" si="37"/>
        <v>320</v>
      </c>
      <c r="H102" s="25">
        <f t="shared" si="37"/>
        <v>890</v>
      </c>
      <c r="I102" s="25">
        <f t="shared" si="37"/>
        <v>890</v>
      </c>
      <c r="J102" s="25">
        <f t="shared" si="37"/>
        <v>890</v>
      </c>
      <c r="K102" s="266"/>
    </row>
    <row r="103" spans="1:11" ht="13.5" outlineLevel="1" thickBot="1">
      <c r="A103" s="92"/>
      <c r="B103" s="94"/>
      <c r="C103" s="149"/>
      <c r="D103" s="207"/>
      <c r="E103" s="258"/>
      <c r="F103" s="262"/>
      <c r="G103" s="262"/>
      <c r="H103" s="262"/>
      <c r="I103" s="262"/>
      <c r="J103" s="262"/>
      <c r="K103" s="266"/>
    </row>
    <row r="104" spans="1:11" ht="13.5" outlineLevel="1" thickBot="1">
      <c r="A104" s="69" t="s">
        <v>207</v>
      </c>
      <c r="B104" s="70"/>
      <c r="C104" s="75"/>
      <c r="D104" s="87">
        <f>D110+D120+D128</f>
        <v>0</v>
      </c>
      <c r="E104" s="87">
        <f t="shared" ref="E104:F104" si="38">E110+E120+E128</f>
        <v>0</v>
      </c>
      <c r="F104" s="87">
        <f t="shared" si="38"/>
        <v>30000</v>
      </c>
      <c r="G104" s="87">
        <f t="shared" ref="G104:H104" si="39">G110+G120+G128</f>
        <v>21380</v>
      </c>
      <c r="H104" s="87">
        <f t="shared" si="39"/>
        <v>30230</v>
      </c>
      <c r="I104" s="87">
        <f t="shared" ref="I104:J104" si="40">I110+I120+I128</f>
        <v>30380</v>
      </c>
      <c r="J104" s="87">
        <f t="shared" si="40"/>
        <v>30840</v>
      </c>
      <c r="K104" s="266"/>
    </row>
    <row r="105" spans="1:11" outlineLevel="1">
      <c r="A105" s="93"/>
      <c r="B105" s="150">
        <v>610</v>
      </c>
      <c r="C105" s="155" t="s">
        <v>29</v>
      </c>
      <c r="D105" s="95"/>
      <c r="E105" s="258"/>
      <c r="F105" s="262"/>
      <c r="G105" s="262"/>
      <c r="H105" s="262"/>
      <c r="I105" s="262"/>
      <c r="J105" s="262"/>
      <c r="K105" s="266"/>
    </row>
    <row r="106" spans="1:11" outlineLevel="1">
      <c r="A106" s="92"/>
      <c r="B106" s="26">
        <v>611</v>
      </c>
      <c r="C106" s="28" t="s">
        <v>29</v>
      </c>
      <c r="D106" s="220">
        <v>0</v>
      </c>
      <c r="E106" s="13">
        <v>0</v>
      </c>
      <c r="F106" s="13">
        <v>17400</v>
      </c>
      <c r="G106" s="278">
        <v>11000</v>
      </c>
      <c r="H106" s="13">
        <v>17400</v>
      </c>
      <c r="I106" s="13">
        <v>17400</v>
      </c>
      <c r="J106" s="13">
        <v>17400</v>
      </c>
      <c r="K106" s="266"/>
    </row>
    <row r="107" spans="1:11" outlineLevel="1">
      <c r="A107" s="92"/>
      <c r="B107" s="68">
        <v>612001</v>
      </c>
      <c r="C107" s="39" t="s">
        <v>139</v>
      </c>
      <c r="D107" s="220">
        <v>0</v>
      </c>
      <c r="E107" s="13">
        <v>0</v>
      </c>
      <c r="F107" s="13">
        <v>0</v>
      </c>
      <c r="G107" s="278">
        <v>2700</v>
      </c>
      <c r="H107" s="13">
        <v>3600</v>
      </c>
      <c r="I107" s="13">
        <v>3600</v>
      </c>
      <c r="J107" s="13">
        <v>3600</v>
      </c>
      <c r="K107" s="266"/>
    </row>
    <row r="108" spans="1:11" outlineLevel="1">
      <c r="A108" s="92"/>
      <c r="B108" s="68">
        <v>614</v>
      </c>
      <c r="C108" s="39" t="s">
        <v>247</v>
      </c>
      <c r="D108" s="220">
        <v>0</v>
      </c>
      <c r="E108" s="13">
        <v>0</v>
      </c>
      <c r="F108" s="13">
        <v>0</v>
      </c>
      <c r="G108" s="278">
        <v>200</v>
      </c>
      <c r="H108" s="13">
        <v>0</v>
      </c>
      <c r="I108" s="13">
        <v>0</v>
      </c>
      <c r="J108" s="13">
        <v>0</v>
      </c>
      <c r="K108" s="266"/>
    </row>
    <row r="109" spans="1:11" outlineLevel="1">
      <c r="A109" s="92"/>
      <c r="B109" s="68"/>
      <c r="C109" s="39"/>
      <c r="D109" s="220"/>
      <c r="E109" s="13">
        <v>0</v>
      </c>
      <c r="F109" s="13"/>
      <c r="G109" s="278"/>
      <c r="H109" s="13"/>
      <c r="I109" s="13"/>
      <c r="J109" s="13"/>
      <c r="K109" s="266"/>
    </row>
    <row r="110" spans="1:11" outlineLevel="1">
      <c r="A110" s="92"/>
      <c r="B110" s="94"/>
      <c r="C110" s="149" t="s">
        <v>110</v>
      </c>
      <c r="D110" s="228">
        <f>SUM(D106:D109)</f>
        <v>0</v>
      </c>
      <c r="E110" s="261">
        <f t="shared" ref="E110:F110" si="41">SUM(E106:E109)</f>
        <v>0</v>
      </c>
      <c r="F110" s="261">
        <f t="shared" si="41"/>
        <v>17400</v>
      </c>
      <c r="G110" s="298">
        <f t="shared" ref="G110:H110" si="42">SUM(G106:G109)</f>
        <v>13900</v>
      </c>
      <c r="H110" s="261">
        <f t="shared" si="42"/>
        <v>21000</v>
      </c>
      <c r="I110" s="261">
        <f t="shared" ref="I110:J110" si="43">SUM(I106:I109)</f>
        <v>21000</v>
      </c>
      <c r="J110" s="261">
        <f t="shared" si="43"/>
        <v>21000</v>
      </c>
      <c r="K110" s="266"/>
    </row>
    <row r="111" spans="1:11" outlineLevel="1">
      <c r="A111" s="92"/>
      <c r="B111" s="151">
        <v>620</v>
      </c>
      <c r="C111" s="152" t="s">
        <v>25</v>
      </c>
      <c r="D111" s="46"/>
      <c r="E111" s="258"/>
      <c r="F111" s="262"/>
      <c r="G111" s="262"/>
      <c r="H111" s="262"/>
      <c r="I111" s="262"/>
      <c r="J111" s="262"/>
      <c r="K111" s="266"/>
    </row>
    <row r="112" spans="1:11" outlineLevel="1">
      <c r="A112" s="92"/>
      <c r="B112" s="68">
        <v>621</v>
      </c>
      <c r="C112" s="39" t="s">
        <v>105</v>
      </c>
      <c r="D112" s="220">
        <v>0</v>
      </c>
      <c r="E112" s="13">
        <v>0</v>
      </c>
      <c r="F112" s="13">
        <v>0</v>
      </c>
      <c r="G112" s="278">
        <v>0</v>
      </c>
      <c r="H112" s="13">
        <v>0</v>
      </c>
      <c r="I112" s="13">
        <v>0</v>
      </c>
      <c r="J112" s="13">
        <v>0</v>
      </c>
      <c r="K112" s="266"/>
    </row>
    <row r="113" spans="1:11" outlineLevel="1">
      <c r="A113" s="92"/>
      <c r="B113" s="68">
        <v>623</v>
      </c>
      <c r="C113" s="39" t="s">
        <v>106</v>
      </c>
      <c r="D113" s="220">
        <v>0</v>
      </c>
      <c r="E113" s="13">
        <v>0</v>
      </c>
      <c r="F113" s="13">
        <v>1740</v>
      </c>
      <c r="G113" s="278">
        <v>1370</v>
      </c>
      <c r="H113" s="13">
        <v>2100</v>
      </c>
      <c r="I113" s="13">
        <v>2100</v>
      </c>
      <c r="J113" s="13">
        <v>2100</v>
      </c>
      <c r="K113" s="266"/>
    </row>
    <row r="114" spans="1:11" outlineLevel="1">
      <c r="A114" s="92"/>
      <c r="B114" s="68">
        <v>625001</v>
      </c>
      <c r="C114" s="39" t="s">
        <v>30</v>
      </c>
      <c r="D114" s="220">
        <v>0</v>
      </c>
      <c r="E114" s="13">
        <v>0</v>
      </c>
      <c r="F114" s="13">
        <v>240</v>
      </c>
      <c r="G114" s="278">
        <v>190</v>
      </c>
      <c r="H114" s="13">
        <v>290</v>
      </c>
      <c r="I114" s="13">
        <v>290</v>
      </c>
      <c r="J114" s="13">
        <v>290</v>
      </c>
      <c r="K114" s="266"/>
    </row>
    <row r="115" spans="1:11" outlineLevel="1">
      <c r="A115" s="92"/>
      <c r="B115" s="68">
        <v>625002</v>
      </c>
      <c r="C115" s="39" t="s">
        <v>31</v>
      </c>
      <c r="D115" s="220">
        <v>0</v>
      </c>
      <c r="E115" s="13">
        <v>0</v>
      </c>
      <c r="F115" s="13">
        <v>2440</v>
      </c>
      <c r="G115" s="278">
        <v>1910</v>
      </c>
      <c r="H115" s="13">
        <v>2940</v>
      </c>
      <c r="I115" s="13">
        <v>2940</v>
      </c>
      <c r="J115" s="13">
        <v>2940</v>
      </c>
      <c r="K115" s="266"/>
    </row>
    <row r="116" spans="1:11" outlineLevel="1">
      <c r="A116" s="92"/>
      <c r="B116" s="68">
        <v>625003</v>
      </c>
      <c r="C116" s="39" t="s">
        <v>32</v>
      </c>
      <c r="D116" s="220">
        <v>0</v>
      </c>
      <c r="E116" s="13">
        <v>0</v>
      </c>
      <c r="F116" s="13">
        <v>140</v>
      </c>
      <c r="G116" s="278">
        <v>110</v>
      </c>
      <c r="H116" s="13">
        <v>170</v>
      </c>
      <c r="I116" s="13">
        <v>170</v>
      </c>
      <c r="J116" s="13">
        <v>170</v>
      </c>
      <c r="K116" s="266"/>
    </row>
    <row r="117" spans="1:11" outlineLevel="1">
      <c r="A117" s="92"/>
      <c r="B117" s="68">
        <v>625004</v>
      </c>
      <c r="C117" s="39" t="s">
        <v>33</v>
      </c>
      <c r="D117" s="220">
        <v>0</v>
      </c>
      <c r="E117" s="13">
        <v>0</v>
      </c>
      <c r="F117" s="13">
        <v>530</v>
      </c>
      <c r="G117" s="278">
        <v>410</v>
      </c>
      <c r="H117" s="13">
        <v>630</v>
      </c>
      <c r="I117" s="13">
        <v>630</v>
      </c>
      <c r="J117" s="13">
        <v>630</v>
      </c>
      <c r="K117" s="266"/>
    </row>
    <row r="118" spans="1:11" outlineLevel="1">
      <c r="A118" s="92"/>
      <c r="B118" s="68">
        <v>625005</v>
      </c>
      <c r="C118" s="39" t="s">
        <v>107</v>
      </c>
      <c r="D118" s="220">
        <v>0</v>
      </c>
      <c r="E118" s="13">
        <v>0</v>
      </c>
      <c r="F118" s="13">
        <v>180</v>
      </c>
      <c r="G118" s="278">
        <v>140</v>
      </c>
      <c r="H118" s="13">
        <v>210</v>
      </c>
      <c r="I118" s="13">
        <v>210</v>
      </c>
      <c r="J118" s="13">
        <v>210</v>
      </c>
      <c r="K118" s="266"/>
    </row>
    <row r="119" spans="1:11" outlineLevel="1">
      <c r="A119" s="92"/>
      <c r="B119" s="68">
        <v>625007</v>
      </c>
      <c r="C119" s="39" t="s">
        <v>108</v>
      </c>
      <c r="D119" s="220">
        <v>0</v>
      </c>
      <c r="E119" s="13">
        <v>0</v>
      </c>
      <c r="F119" s="13">
        <v>830</v>
      </c>
      <c r="G119" s="278">
        <v>650</v>
      </c>
      <c r="H119" s="13">
        <v>990</v>
      </c>
      <c r="I119" s="13">
        <v>990</v>
      </c>
      <c r="J119" s="13">
        <v>990</v>
      </c>
      <c r="K119" s="266"/>
    </row>
    <row r="120" spans="1:11" outlineLevel="1">
      <c r="A120" s="92"/>
      <c r="B120" s="179"/>
      <c r="C120" s="223" t="s">
        <v>110</v>
      </c>
      <c r="D120" s="228">
        <f>SUM(D112:D119)</f>
        <v>0</v>
      </c>
      <c r="E120" s="261">
        <f t="shared" ref="E120:F120" si="44">SUM(E112:E119)</f>
        <v>0</v>
      </c>
      <c r="F120" s="261">
        <f t="shared" si="44"/>
        <v>6100</v>
      </c>
      <c r="G120" s="298">
        <f t="shared" ref="G120:H120" si="45">SUM(G112:G119)</f>
        <v>4780</v>
      </c>
      <c r="H120" s="261">
        <f t="shared" si="45"/>
        <v>7330</v>
      </c>
      <c r="I120" s="261">
        <f t="shared" ref="I120:J120" si="46">SUM(I112:I119)</f>
        <v>7330</v>
      </c>
      <c r="J120" s="261">
        <f t="shared" si="46"/>
        <v>7330</v>
      </c>
      <c r="K120" s="266"/>
    </row>
    <row r="121" spans="1:11" outlineLevel="1">
      <c r="A121" s="92"/>
      <c r="B121" s="150">
        <v>634</v>
      </c>
      <c r="C121" s="152" t="s">
        <v>53</v>
      </c>
      <c r="D121" s="46"/>
      <c r="E121" s="258"/>
      <c r="F121" s="262"/>
      <c r="G121" s="262"/>
      <c r="H121" s="262"/>
      <c r="I121" s="262"/>
      <c r="J121" s="262"/>
      <c r="K121" s="266"/>
    </row>
    <row r="122" spans="1:11" outlineLevel="1">
      <c r="A122" s="92"/>
      <c r="B122" s="224">
        <v>634001</v>
      </c>
      <c r="C122" s="117" t="s">
        <v>248</v>
      </c>
      <c r="D122" s="220">
        <v>0</v>
      </c>
      <c r="E122" s="13">
        <v>0</v>
      </c>
      <c r="F122" s="13">
        <v>1200</v>
      </c>
      <c r="G122" s="278">
        <v>750</v>
      </c>
      <c r="H122" s="13">
        <v>1100</v>
      </c>
      <c r="I122" s="13">
        <v>1150</v>
      </c>
      <c r="J122" s="13">
        <v>1600</v>
      </c>
      <c r="K122" s="266"/>
    </row>
    <row r="123" spans="1:11" outlineLevel="1">
      <c r="A123" s="92"/>
      <c r="B123" s="224">
        <v>633010</v>
      </c>
      <c r="C123" s="225" t="s">
        <v>250</v>
      </c>
      <c r="D123" s="220">
        <v>0</v>
      </c>
      <c r="E123" s="13">
        <v>0</v>
      </c>
      <c r="F123" s="13">
        <v>1980</v>
      </c>
      <c r="G123" s="278">
        <v>1500</v>
      </c>
      <c r="H123" s="13">
        <v>500</v>
      </c>
      <c r="I123" s="13">
        <v>500</v>
      </c>
      <c r="J123" s="13">
        <v>500</v>
      </c>
      <c r="K123" s="266"/>
    </row>
    <row r="124" spans="1:11" outlineLevel="1">
      <c r="A124" s="92"/>
      <c r="B124" s="224">
        <v>633006</v>
      </c>
      <c r="C124" s="225" t="s">
        <v>251</v>
      </c>
      <c r="D124" s="220">
        <v>0</v>
      </c>
      <c r="E124" s="13">
        <v>0</v>
      </c>
      <c r="F124" s="13">
        <v>600</v>
      </c>
      <c r="G124" s="278">
        <v>100</v>
      </c>
      <c r="H124" s="13">
        <v>100</v>
      </c>
      <c r="I124" s="13">
        <v>150</v>
      </c>
      <c r="J124" s="13">
        <v>150</v>
      </c>
      <c r="K124" s="266"/>
    </row>
    <row r="125" spans="1:11" outlineLevel="1">
      <c r="A125" s="92"/>
      <c r="B125" s="224">
        <v>632001</v>
      </c>
      <c r="C125" s="225" t="s">
        <v>252</v>
      </c>
      <c r="D125" s="220">
        <v>0</v>
      </c>
      <c r="E125" s="13">
        <v>0</v>
      </c>
      <c r="F125" s="13">
        <v>1000</v>
      </c>
      <c r="G125" s="278">
        <v>0</v>
      </c>
      <c r="H125" s="13">
        <v>0</v>
      </c>
      <c r="I125" s="13">
        <v>0</v>
      </c>
      <c r="J125" s="13">
        <v>0</v>
      </c>
      <c r="K125" s="266"/>
    </row>
    <row r="126" spans="1:11" outlineLevel="1">
      <c r="A126" s="92"/>
      <c r="B126" s="224">
        <v>632003</v>
      </c>
      <c r="C126" s="225" t="s">
        <v>253</v>
      </c>
      <c r="D126" s="220">
        <v>0</v>
      </c>
      <c r="E126" s="13">
        <v>0</v>
      </c>
      <c r="F126" s="13">
        <v>500</v>
      </c>
      <c r="G126" s="278">
        <v>200</v>
      </c>
      <c r="H126" s="13">
        <v>200</v>
      </c>
      <c r="I126" s="13">
        <v>250</v>
      </c>
      <c r="J126" s="13">
        <v>260</v>
      </c>
      <c r="K126" s="266"/>
    </row>
    <row r="127" spans="1:11" outlineLevel="1">
      <c r="A127" s="92"/>
      <c r="B127" s="224">
        <v>633002</v>
      </c>
      <c r="C127" s="225" t="s">
        <v>254</v>
      </c>
      <c r="D127" s="220">
        <v>0</v>
      </c>
      <c r="E127" s="13">
        <v>0</v>
      </c>
      <c r="F127" s="13">
        <v>1220</v>
      </c>
      <c r="G127" s="278">
        <v>150</v>
      </c>
      <c r="H127" s="13">
        <v>0</v>
      </c>
      <c r="I127" s="13">
        <v>0</v>
      </c>
      <c r="J127" s="13">
        <v>0</v>
      </c>
      <c r="K127" s="266"/>
    </row>
    <row r="128" spans="1:11" outlineLevel="1">
      <c r="A128" s="92"/>
      <c r="B128" s="226"/>
      <c r="C128" s="227" t="s">
        <v>110</v>
      </c>
      <c r="D128" s="228">
        <f>SUM(D122:D127)</f>
        <v>0</v>
      </c>
      <c r="E128" s="261">
        <f t="shared" ref="E128:F128" si="47">SUM(E122:E127)</f>
        <v>0</v>
      </c>
      <c r="F128" s="261">
        <f t="shared" si="47"/>
        <v>6500</v>
      </c>
      <c r="G128" s="298">
        <f t="shared" ref="G128:H128" si="48">SUM(G122:G127)</f>
        <v>2700</v>
      </c>
      <c r="H128" s="261">
        <f t="shared" si="48"/>
        <v>1900</v>
      </c>
      <c r="I128" s="261">
        <f t="shared" ref="I128:J128" si="49">SUM(I122:I127)</f>
        <v>2050</v>
      </c>
      <c r="J128" s="261">
        <f t="shared" si="49"/>
        <v>2510</v>
      </c>
      <c r="K128" s="266"/>
    </row>
    <row r="129" spans="1:11" outlineLevel="1">
      <c r="A129" s="92"/>
      <c r="B129" s="226"/>
      <c r="C129" s="227"/>
      <c r="D129" s="46"/>
      <c r="E129" s="258"/>
      <c r="F129" s="262"/>
      <c r="G129" s="262"/>
      <c r="H129" s="262"/>
      <c r="I129" s="262"/>
      <c r="J129" s="262"/>
      <c r="K129" s="266"/>
    </row>
    <row r="130" spans="1:11" ht="13.5" outlineLevel="1" thickBot="1">
      <c r="A130" s="92"/>
      <c r="B130" s="179"/>
      <c r="C130" s="223"/>
      <c r="D130" s="90"/>
      <c r="E130" s="258"/>
      <c r="F130" s="262"/>
      <c r="G130" s="262"/>
      <c r="H130" s="262"/>
      <c r="I130" s="262"/>
      <c r="J130" s="262"/>
      <c r="K130" s="266"/>
    </row>
    <row r="131" spans="1:11" ht="13.5" outlineLevel="1" thickBot="1">
      <c r="A131" s="69" t="s">
        <v>71</v>
      </c>
      <c r="B131" s="221"/>
      <c r="C131" s="222"/>
      <c r="D131" s="87">
        <f>D134+D138</f>
        <v>310</v>
      </c>
      <c r="E131" s="87">
        <f t="shared" ref="E131:F131" si="50">E134+E138</f>
        <v>720</v>
      </c>
      <c r="F131" s="87">
        <f t="shared" si="50"/>
        <v>570</v>
      </c>
      <c r="G131" s="87">
        <f t="shared" ref="G131:H131" si="51">G134+G138</f>
        <v>500</v>
      </c>
      <c r="H131" s="87">
        <f t="shared" si="51"/>
        <v>600</v>
      </c>
      <c r="I131" s="87">
        <f t="shared" ref="I131:J131" si="52">I134+I138</f>
        <v>600</v>
      </c>
      <c r="J131" s="87">
        <f t="shared" si="52"/>
        <v>600</v>
      </c>
      <c r="K131" s="266"/>
    </row>
    <row r="132" spans="1:11" outlineLevel="1">
      <c r="A132" s="93"/>
      <c r="B132" s="150">
        <v>633</v>
      </c>
      <c r="C132" s="150" t="s">
        <v>21</v>
      </c>
      <c r="D132" s="95"/>
      <c r="E132" s="258"/>
      <c r="F132" s="262"/>
      <c r="G132" s="262"/>
      <c r="H132" s="262"/>
      <c r="I132" s="262"/>
      <c r="J132" s="262"/>
      <c r="K132" s="266"/>
    </row>
    <row r="133" spans="1:11" outlineLevel="1">
      <c r="A133" s="92"/>
      <c r="B133" s="96">
        <v>633007</v>
      </c>
      <c r="C133" s="97" t="s">
        <v>122</v>
      </c>
      <c r="D133" s="98">
        <v>0</v>
      </c>
      <c r="E133" s="13">
        <v>200</v>
      </c>
      <c r="F133" s="13">
        <v>120</v>
      </c>
      <c r="G133" s="278">
        <v>50</v>
      </c>
      <c r="H133" s="13">
        <v>150</v>
      </c>
      <c r="I133" s="13">
        <v>150</v>
      </c>
      <c r="J133" s="13">
        <v>150</v>
      </c>
      <c r="K133" s="266"/>
    </row>
    <row r="134" spans="1:11" outlineLevel="1">
      <c r="A134" s="92"/>
      <c r="B134" s="94"/>
      <c r="C134" s="149" t="s">
        <v>110</v>
      </c>
      <c r="D134" s="25">
        <f>SUM(D133)</f>
        <v>0</v>
      </c>
      <c r="E134" s="254">
        <f t="shared" ref="E134:F134" si="53">SUM(E133)</f>
        <v>200</v>
      </c>
      <c r="F134" s="254">
        <f t="shared" si="53"/>
        <v>120</v>
      </c>
      <c r="G134" s="298">
        <f t="shared" ref="G134:H134" si="54">SUM(G133)</f>
        <v>50</v>
      </c>
      <c r="H134" s="254">
        <f t="shared" si="54"/>
        <v>150</v>
      </c>
      <c r="I134" s="254">
        <f t="shared" ref="I134:J134" si="55">SUM(I133)</f>
        <v>150</v>
      </c>
      <c r="J134" s="254">
        <f t="shared" si="55"/>
        <v>150</v>
      </c>
      <c r="K134" s="266"/>
    </row>
    <row r="135" spans="1:11" outlineLevel="1">
      <c r="A135" s="92"/>
      <c r="B135" s="94"/>
      <c r="C135" s="89"/>
      <c r="D135" s="90"/>
      <c r="E135" s="258"/>
      <c r="F135" s="262"/>
      <c r="G135" s="262"/>
      <c r="H135" s="262"/>
      <c r="I135" s="262"/>
      <c r="J135" s="262"/>
      <c r="K135" s="266"/>
    </row>
    <row r="136" spans="1:11" outlineLevel="1">
      <c r="A136" s="92"/>
      <c r="B136" s="150">
        <v>637</v>
      </c>
      <c r="C136" s="150" t="s">
        <v>23</v>
      </c>
      <c r="D136" s="95"/>
      <c r="E136" s="258"/>
      <c r="F136" s="262"/>
      <c r="G136" s="262"/>
      <c r="H136" s="262"/>
      <c r="I136" s="262"/>
      <c r="J136" s="262"/>
      <c r="K136" s="266"/>
    </row>
    <row r="137" spans="1:11" outlineLevel="1">
      <c r="A137" s="92"/>
      <c r="B137" s="96">
        <v>637005</v>
      </c>
      <c r="C137" s="97" t="s">
        <v>123</v>
      </c>
      <c r="D137" s="98">
        <v>310</v>
      </c>
      <c r="E137" s="13">
        <v>520</v>
      </c>
      <c r="F137" s="13">
        <v>450</v>
      </c>
      <c r="G137" s="278">
        <v>450</v>
      </c>
      <c r="H137" s="13">
        <v>450</v>
      </c>
      <c r="I137" s="13">
        <v>450</v>
      </c>
      <c r="J137" s="13">
        <v>450</v>
      </c>
      <c r="K137" s="266"/>
    </row>
    <row r="138" spans="1:11" outlineLevel="1">
      <c r="A138" s="92"/>
      <c r="B138" s="94"/>
      <c r="C138" s="149" t="s">
        <v>110</v>
      </c>
      <c r="D138" s="25">
        <f>SUM(D137)</f>
        <v>310</v>
      </c>
      <c r="E138" s="254">
        <f t="shared" ref="E138:F138" si="56">SUM(E137)</f>
        <v>520</v>
      </c>
      <c r="F138" s="254">
        <f t="shared" si="56"/>
        <v>450</v>
      </c>
      <c r="G138" s="298">
        <f t="shared" ref="G138:H138" si="57">SUM(G137)</f>
        <v>450</v>
      </c>
      <c r="H138" s="254">
        <f t="shared" si="57"/>
        <v>450</v>
      </c>
      <c r="I138" s="254">
        <f t="shared" ref="I138:J138" si="58">SUM(I137)</f>
        <v>450</v>
      </c>
      <c r="J138" s="254">
        <f t="shared" si="58"/>
        <v>450</v>
      </c>
      <c r="K138" s="266"/>
    </row>
    <row r="139" spans="1:11" ht="13.5" outlineLevel="1" thickBot="1">
      <c r="A139" s="92"/>
      <c r="B139" s="94"/>
      <c r="C139" s="89"/>
      <c r="D139" s="90"/>
      <c r="E139" s="258"/>
      <c r="F139" s="262"/>
      <c r="G139" s="262"/>
      <c r="H139" s="262"/>
      <c r="I139" s="262"/>
      <c r="J139" s="262"/>
      <c r="K139" s="266"/>
    </row>
    <row r="140" spans="1:11" ht="13.5" outlineLevel="1" thickBot="1">
      <c r="A140" s="69" t="s">
        <v>10</v>
      </c>
      <c r="B140" s="70"/>
      <c r="C140" s="75"/>
      <c r="D140" s="87">
        <f>D144</f>
        <v>43560</v>
      </c>
      <c r="E140" s="87">
        <f t="shared" ref="E140:F140" si="59">E144</f>
        <v>0</v>
      </c>
      <c r="F140" s="87">
        <f t="shared" si="59"/>
        <v>30000</v>
      </c>
      <c r="G140" s="87">
        <f t="shared" ref="G140:H140" si="60">G144</f>
        <v>29970</v>
      </c>
      <c r="H140" s="87">
        <f t="shared" si="60"/>
        <v>10000</v>
      </c>
      <c r="I140" s="87">
        <f t="shared" ref="I140:J140" si="61">I144</f>
        <v>81220</v>
      </c>
      <c r="J140" s="87">
        <f t="shared" si="61"/>
        <v>69840</v>
      </c>
      <c r="K140" s="266"/>
    </row>
    <row r="141" spans="1:11" outlineLevel="1">
      <c r="A141" s="92"/>
      <c r="B141" s="93">
        <v>635</v>
      </c>
      <c r="C141" s="93" t="s">
        <v>22</v>
      </c>
      <c r="D141" s="95"/>
      <c r="E141" s="258"/>
      <c r="F141" s="262"/>
      <c r="G141" s="262"/>
      <c r="H141" s="262"/>
      <c r="I141" s="262"/>
      <c r="J141" s="262"/>
      <c r="K141" s="266"/>
    </row>
    <row r="142" spans="1:11" outlineLevel="1">
      <c r="A142" s="92"/>
      <c r="B142" s="96">
        <v>635006</v>
      </c>
      <c r="C142" s="97" t="s">
        <v>161</v>
      </c>
      <c r="D142" s="98">
        <v>43560</v>
      </c>
      <c r="E142" s="13">
        <v>0</v>
      </c>
      <c r="F142" s="13">
        <v>30000</v>
      </c>
      <c r="G142" s="278">
        <v>29970</v>
      </c>
      <c r="H142" s="13">
        <v>0</v>
      </c>
      <c r="I142" s="13">
        <v>81220</v>
      </c>
      <c r="J142" s="13">
        <v>69840</v>
      </c>
      <c r="K142" s="266"/>
    </row>
    <row r="143" spans="1:11" outlineLevel="1">
      <c r="A143" s="92"/>
      <c r="B143" s="96">
        <v>633006</v>
      </c>
      <c r="C143" s="97" t="s">
        <v>288</v>
      </c>
      <c r="D143" s="98"/>
      <c r="E143" s="13"/>
      <c r="F143" s="13"/>
      <c r="G143" s="278"/>
      <c r="H143" s="13">
        <v>10000</v>
      </c>
      <c r="I143" s="13"/>
      <c r="J143" s="13"/>
      <c r="K143" s="266"/>
    </row>
    <row r="144" spans="1:11" outlineLevel="1">
      <c r="A144" s="92"/>
      <c r="B144" s="94"/>
      <c r="C144" s="149" t="s">
        <v>110</v>
      </c>
      <c r="D144" s="25">
        <f>SUM(D142:D143)</f>
        <v>43560</v>
      </c>
      <c r="E144" s="25">
        <f t="shared" ref="E144:J144" si="62">SUM(E142:E143)</f>
        <v>0</v>
      </c>
      <c r="F144" s="25">
        <f t="shared" si="62"/>
        <v>30000</v>
      </c>
      <c r="G144" s="25">
        <f t="shared" si="62"/>
        <v>29970</v>
      </c>
      <c r="H144" s="25">
        <f t="shared" si="62"/>
        <v>10000</v>
      </c>
      <c r="I144" s="25">
        <f t="shared" si="62"/>
        <v>81220</v>
      </c>
      <c r="J144" s="25">
        <f t="shared" si="62"/>
        <v>69840</v>
      </c>
      <c r="K144" s="266"/>
    </row>
    <row r="145" spans="1:11" ht="13.5" outlineLevel="1" thickBot="1">
      <c r="A145" s="92"/>
      <c r="B145" s="94"/>
      <c r="C145" s="89"/>
      <c r="D145" s="90"/>
      <c r="E145" s="258"/>
      <c r="F145" s="262"/>
      <c r="G145" s="262"/>
      <c r="H145" s="262"/>
      <c r="I145" s="262"/>
      <c r="J145" s="262"/>
      <c r="K145" s="266"/>
    </row>
    <row r="146" spans="1:11" ht="13.5" outlineLevel="1" thickBot="1">
      <c r="A146" s="69" t="s">
        <v>72</v>
      </c>
      <c r="B146" s="70"/>
      <c r="C146" s="71"/>
      <c r="D146" s="87">
        <f>D151+D161+D165+D171+D175</f>
        <v>76160</v>
      </c>
      <c r="E146" s="87">
        <f t="shared" ref="E146:F146" si="63">E151+E161+E165+E171+E175</f>
        <v>70620</v>
      </c>
      <c r="F146" s="87">
        <f t="shared" si="63"/>
        <v>76400</v>
      </c>
      <c r="G146" s="87">
        <f t="shared" ref="G146:H146" si="64">G151+G161+G165+G171+G175</f>
        <v>62790</v>
      </c>
      <c r="H146" s="87">
        <f t="shared" si="64"/>
        <v>69760</v>
      </c>
      <c r="I146" s="87">
        <f t="shared" ref="I146:J146" si="65">I151+I161+I165+I171+I175</f>
        <v>73990</v>
      </c>
      <c r="J146" s="87">
        <f t="shared" si="65"/>
        <v>74090</v>
      </c>
      <c r="K146" s="266"/>
    </row>
    <row r="147" spans="1:11" outlineLevel="1">
      <c r="A147" s="93"/>
      <c r="B147" s="150">
        <v>610</v>
      </c>
      <c r="C147" s="155" t="s">
        <v>29</v>
      </c>
      <c r="D147" s="95"/>
      <c r="E147" s="258"/>
      <c r="F147" s="262"/>
      <c r="G147" s="262"/>
      <c r="H147" s="262"/>
      <c r="I147" s="262"/>
      <c r="J147" s="262"/>
      <c r="K147" s="266"/>
    </row>
    <row r="148" spans="1:11" outlineLevel="1">
      <c r="A148" s="93"/>
      <c r="B148" s="114">
        <v>611</v>
      </c>
      <c r="C148" s="97" t="s">
        <v>29</v>
      </c>
      <c r="D148" s="98">
        <v>13050</v>
      </c>
      <c r="E148" s="13">
        <v>11790</v>
      </c>
      <c r="F148" s="13">
        <v>14940</v>
      </c>
      <c r="G148" s="278">
        <v>14940</v>
      </c>
      <c r="H148" s="13">
        <v>14940</v>
      </c>
      <c r="I148" s="13">
        <v>14940</v>
      </c>
      <c r="J148" s="13">
        <v>14940</v>
      </c>
      <c r="K148" s="266"/>
    </row>
    <row r="149" spans="1:11" outlineLevel="1">
      <c r="A149" s="93"/>
      <c r="B149" s="114">
        <v>612</v>
      </c>
      <c r="C149" s="114" t="s">
        <v>104</v>
      </c>
      <c r="D149" s="98">
        <v>5100</v>
      </c>
      <c r="E149" s="13">
        <v>5230</v>
      </c>
      <c r="F149" s="13">
        <v>5200</v>
      </c>
      <c r="G149" s="278">
        <v>5200</v>
      </c>
      <c r="H149" s="13">
        <v>5200</v>
      </c>
      <c r="I149" s="13">
        <v>5200</v>
      </c>
      <c r="J149" s="13">
        <v>5200</v>
      </c>
      <c r="K149" s="266"/>
    </row>
    <row r="150" spans="1:11" outlineLevel="1">
      <c r="A150" s="93"/>
      <c r="B150" s="114">
        <v>614</v>
      </c>
      <c r="C150" s="270" t="s">
        <v>247</v>
      </c>
      <c r="D150" s="98">
        <v>1500</v>
      </c>
      <c r="E150" s="13">
        <v>1050</v>
      </c>
      <c r="F150" s="13">
        <v>0</v>
      </c>
      <c r="G150" s="278">
        <v>190</v>
      </c>
      <c r="H150" s="13">
        <v>190</v>
      </c>
      <c r="I150" s="13">
        <v>190</v>
      </c>
      <c r="J150" s="13">
        <v>190</v>
      </c>
      <c r="K150" s="266"/>
    </row>
    <row r="151" spans="1:11" outlineLevel="1">
      <c r="A151" s="93"/>
      <c r="B151" s="115"/>
      <c r="C151" s="149" t="s">
        <v>110</v>
      </c>
      <c r="D151" s="25">
        <f>SUM(D148:D150)</f>
        <v>19650</v>
      </c>
      <c r="E151" s="25">
        <f t="shared" ref="E151:J151" si="66">SUM(E148:E150)</f>
        <v>18070</v>
      </c>
      <c r="F151" s="25">
        <f t="shared" si="66"/>
        <v>20140</v>
      </c>
      <c r="G151" s="301">
        <f t="shared" si="66"/>
        <v>20330</v>
      </c>
      <c r="H151" s="25">
        <f t="shared" si="66"/>
        <v>20330</v>
      </c>
      <c r="I151" s="25">
        <f t="shared" si="66"/>
        <v>20330</v>
      </c>
      <c r="J151" s="25">
        <f t="shared" si="66"/>
        <v>20330</v>
      </c>
      <c r="K151" s="266"/>
    </row>
    <row r="152" spans="1:11" outlineLevel="1">
      <c r="A152" s="93"/>
      <c r="B152" s="115"/>
      <c r="C152" s="89"/>
      <c r="D152" s="90"/>
      <c r="E152" s="258"/>
      <c r="F152" s="262"/>
      <c r="G152" s="262"/>
      <c r="H152" s="262"/>
      <c r="I152" s="262"/>
      <c r="J152" s="262"/>
      <c r="K152" s="266"/>
    </row>
    <row r="153" spans="1:11" outlineLevel="1">
      <c r="A153" s="93"/>
      <c r="B153" s="150">
        <v>620</v>
      </c>
      <c r="C153" s="155" t="s">
        <v>124</v>
      </c>
      <c r="D153" s="95"/>
      <c r="E153" s="258"/>
      <c r="F153" s="262"/>
      <c r="G153" s="262"/>
      <c r="H153" s="262"/>
      <c r="I153" s="262"/>
      <c r="J153" s="262"/>
      <c r="K153" s="266"/>
    </row>
    <row r="154" spans="1:11" outlineLevel="1">
      <c r="A154" s="93"/>
      <c r="B154" s="114">
        <v>621</v>
      </c>
      <c r="C154" s="114" t="s">
        <v>105</v>
      </c>
      <c r="D154" s="98">
        <v>1950</v>
      </c>
      <c r="E154" s="13">
        <v>1830</v>
      </c>
      <c r="F154" s="13">
        <v>1950</v>
      </c>
      <c r="G154" s="278">
        <v>1950</v>
      </c>
      <c r="H154" s="13">
        <v>1950</v>
      </c>
      <c r="I154" s="13">
        <v>1950</v>
      </c>
      <c r="J154" s="13">
        <v>1950</v>
      </c>
      <c r="K154" s="266"/>
    </row>
    <row r="155" spans="1:11" outlineLevel="1">
      <c r="A155" s="93"/>
      <c r="B155" s="107">
        <v>625001</v>
      </c>
      <c r="C155" s="114" t="s">
        <v>30</v>
      </c>
      <c r="D155" s="98">
        <v>240</v>
      </c>
      <c r="E155" s="13">
        <v>250</v>
      </c>
      <c r="F155" s="13">
        <v>240</v>
      </c>
      <c r="G155" s="278">
        <v>240</v>
      </c>
      <c r="H155" s="13">
        <v>240</v>
      </c>
      <c r="I155" s="13">
        <v>240</v>
      </c>
      <c r="J155" s="13">
        <v>240</v>
      </c>
      <c r="K155" s="266"/>
    </row>
    <row r="156" spans="1:11" outlineLevel="1">
      <c r="A156" s="93"/>
      <c r="B156" s="107">
        <v>625002</v>
      </c>
      <c r="C156" s="114" t="s">
        <v>31</v>
      </c>
      <c r="D156" s="98">
        <v>2720</v>
      </c>
      <c r="E156" s="13">
        <v>2560</v>
      </c>
      <c r="F156" s="13">
        <v>2730</v>
      </c>
      <c r="G156" s="278">
        <v>2730</v>
      </c>
      <c r="H156" s="13">
        <v>2730</v>
      </c>
      <c r="I156" s="13">
        <v>2730</v>
      </c>
      <c r="J156" s="13">
        <v>2730</v>
      </c>
      <c r="K156" s="266"/>
    </row>
    <row r="157" spans="1:11" outlineLevel="1">
      <c r="A157" s="93"/>
      <c r="B157" s="107">
        <v>625003</v>
      </c>
      <c r="C157" s="108" t="s">
        <v>32</v>
      </c>
      <c r="D157" s="98">
        <v>150</v>
      </c>
      <c r="E157" s="13">
        <v>140</v>
      </c>
      <c r="F157" s="13">
        <v>150</v>
      </c>
      <c r="G157" s="278">
        <v>150</v>
      </c>
      <c r="H157" s="13">
        <v>150</v>
      </c>
      <c r="I157" s="13">
        <v>150</v>
      </c>
      <c r="J157" s="13">
        <v>150</v>
      </c>
      <c r="K157" s="266"/>
    </row>
    <row r="158" spans="1:11" outlineLevel="1">
      <c r="A158" s="93"/>
      <c r="B158" s="107">
        <v>625004</v>
      </c>
      <c r="C158" s="108" t="s">
        <v>33</v>
      </c>
      <c r="D158" s="98">
        <v>270</v>
      </c>
      <c r="E158" s="13">
        <v>420</v>
      </c>
      <c r="F158" s="13">
        <v>350</v>
      </c>
      <c r="G158" s="278">
        <v>350</v>
      </c>
      <c r="H158" s="13">
        <v>350</v>
      </c>
      <c r="I158" s="13">
        <v>350</v>
      </c>
      <c r="J158" s="13">
        <v>350</v>
      </c>
      <c r="K158" s="266"/>
    </row>
    <row r="159" spans="1:11" outlineLevel="1">
      <c r="A159" s="93"/>
      <c r="B159" s="107">
        <v>625005</v>
      </c>
      <c r="C159" s="108" t="s">
        <v>34</v>
      </c>
      <c r="D159" s="98">
        <v>90</v>
      </c>
      <c r="E159" s="13">
        <v>140</v>
      </c>
      <c r="F159" s="13">
        <v>120</v>
      </c>
      <c r="G159" s="278">
        <v>120</v>
      </c>
      <c r="H159" s="13">
        <v>120</v>
      </c>
      <c r="I159" s="13">
        <v>120</v>
      </c>
      <c r="J159" s="13">
        <v>120</v>
      </c>
      <c r="K159" s="266"/>
    </row>
    <row r="160" spans="1:11" outlineLevel="1">
      <c r="A160" s="93"/>
      <c r="B160" s="107">
        <v>625007</v>
      </c>
      <c r="C160" s="108" t="s">
        <v>108</v>
      </c>
      <c r="D160" s="98">
        <v>920</v>
      </c>
      <c r="E160" s="13">
        <v>870</v>
      </c>
      <c r="F160" s="13">
        <v>920</v>
      </c>
      <c r="G160" s="278">
        <v>920</v>
      </c>
      <c r="H160" s="13">
        <v>920</v>
      </c>
      <c r="I160" s="13">
        <v>920</v>
      </c>
      <c r="J160" s="13">
        <v>920</v>
      </c>
      <c r="K160" s="266"/>
    </row>
    <row r="161" spans="1:11" outlineLevel="1">
      <c r="A161" s="93"/>
      <c r="B161" s="116"/>
      <c r="C161" s="149" t="s">
        <v>110</v>
      </c>
      <c r="D161" s="25">
        <f>SUM(D154:D160)</f>
        <v>6340</v>
      </c>
      <c r="E161" s="254">
        <f t="shared" ref="E161:F161" si="67">SUM(E154:E160)</f>
        <v>6210</v>
      </c>
      <c r="F161" s="254">
        <f t="shared" si="67"/>
        <v>6460</v>
      </c>
      <c r="G161" s="298">
        <f t="shared" ref="G161:H161" si="68">SUM(G154:G160)</f>
        <v>6460</v>
      </c>
      <c r="H161" s="254">
        <f t="shared" si="68"/>
        <v>6460</v>
      </c>
      <c r="I161" s="254">
        <f t="shared" ref="I161:J161" si="69">SUM(I154:I160)</f>
        <v>6460</v>
      </c>
      <c r="J161" s="254">
        <f t="shared" si="69"/>
        <v>6460</v>
      </c>
      <c r="K161" s="266"/>
    </row>
    <row r="162" spans="1:11" outlineLevel="1">
      <c r="A162" s="93"/>
      <c r="B162" s="116"/>
      <c r="C162" s="89"/>
      <c r="D162" s="90"/>
      <c r="E162" s="258"/>
      <c r="F162" s="262"/>
      <c r="G162" s="262"/>
      <c r="H162" s="262"/>
      <c r="I162" s="262"/>
      <c r="J162" s="262"/>
      <c r="K162" s="266"/>
    </row>
    <row r="163" spans="1:11" outlineLevel="1">
      <c r="A163" s="93"/>
      <c r="B163" s="150">
        <v>633</v>
      </c>
      <c r="C163" s="150" t="s">
        <v>21</v>
      </c>
      <c r="D163" s="95"/>
      <c r="E163" s="258"/>
      <c r="F163" s="262"/>
      <c r="G163" s="262"/>
      <c r="H163" s="262"/>
      <c r="I163" s="262"/>
      <c r="J163" s="262"/>
      <c r="K163" s="266"/>
    </row>
    <row r="164" spans="1:11" outlineLevel="1">
      <c r="A164" s="92"/>
      <c r="B164" s="96">
        <v>633004</v>
      </c>
      <c r="C164" s="109" t="s">
        <v>125</v>
      </c>
      <c r="D164" s="98">
        <v>3580</v>
      </c>
      <c r="E164" s="13">
        <v>3000</v>
      </c>
      <c r="F164" s="13">
        <v>3000</v>
      </c>
      <c r="G164" s="278">
        <v>2000</v>
      </c>
      <c r="H164" s="13">
        <v>2000</v>
      </c>
      <c r="I164" s="13">
        <v>2000</v>
      </c>
      <c r="J164" s="13">
        <v>2000</v>
      </c>
      <c r="K164" s="266"/>
    </row>
    <row r="165" spans="1:11" outlineLevel="1">
      <c r="A165" s="92"/>
      <c r="B165" s="94"/>
      <c r="C165" s="149" t="s">
        <v>110</v>
      </c>
      <c r="D165" s="25">
        <f>SUM(D164:D164)</f>
        <v>3580</v>
      </c>
      <c r="E165" s="254">
        <f t="shared" ref="E165:F165" si="70">SUM(E164:E164)</f>
        <v>3000</v>
      </c>
      <c r="F165" s="254">
        <f t="shared" si="70"/>
        <v>3000</v>
      </c>
      <c r="G165" s="298">
        <f t="shared" ref="G165:H165" si="71">SUM(G164:G164)</f>
        <v>2000</v>
      </c>
      <c r="H165" s="254">
        <f t="shared" si="71"/>
        <v>2000</v>
      </c>
      <c r="I165" s="254">
        <f t="shared" ref="I165:J165" si="72">SUM(I164:I164)</f>
        <v>2000</v>
      </c>
      <c r="J165" s="254">
        <f t="shared" si="72"/>
        <v>2000</v>
      </c>
      <c r="K165" s="266"/>
    </row>
    <row r="166" spans="1:11" outlineLevel="1">
      <c r="A166" s="92"/>
      <c r="B166" s="94"/>
      <c r="C166" s="89"/>
      <c r="D166" s="90"/>
      <c r="E166" s="258"/>
      <c r="F166" s="262"/>
      <c r="G166" s="262"/>
      <c r="H166" s="262"/>
      <c r="I166" s="262"/>
      <c r="J166" s="262"/>
      <c r="K166" s="266"/>
    </row>
    <row r="167" spans="1:11" outlineLevel="1">
      <c r="A167" s="92"/>
      <c r="B167" s="150">
        <v>634</v>
      </c>
      <c r="C167" s="150" t="s">
        <v>3</v>
      </c>
      <c r="D167" s="95"/>
      <c r="E167" s="258"/>
      <c r="F167" s="262"/>
      <c r="G167" s="262"/>
      <c r="H167" s="262"/>
      <c r="I167" s="262"/>
      <c r="J167" s="262"/>
      <c r="K167" s="266"/>
    </row>
    <row r="168" spans="1:11" outlineLevel="1">
      <c r="A168" s="92"/>
      <c r="B168" s="96">
        <v>634001</v>
      </c>
      <c r="C168" s="117" t="s">
        <v>43</v>
      </c>
      <c r="D168" s="98">
        <v>8600</v>
      </c>
      <c r="E168" s="13">
        <v>8870</v>
      </c>
      <c r="F168" s="13">
        <v>8500</v>
      </c>
      <c r="G168" s="278">
        <v>8000</v>
      </c>
      <c r="H168" s="13">
        <v>8100</v>
      </c>
      <c r="I168" s="13">
        <v>8200</v>
      </c>
      <c r="J168" s="13">
        <v>8300</v>
      </c>
      <c r="K168" s="266"/>
    </row>
    <row r="169" spans="1:11" outlineLevel="1">
      <c r="A169" s="92"/>
      <c r="B169" s="107">
        <v>634002</v>
      </c>
      <c r="C169" s="117" t="s">
        <v>44</v>
      </c>
      <c r="D169" s="98">
        <v>3210</v>
      </c>
      <c r="E169" s="13">
        <v>1580</v>
      </c>
      <c r="F169" s="13">
        <v>2000</v>
      </c>
      <c r="G169" s="278">
        <v>500</v>
      </c>
      <c r="H169" s="13">
        <v>1500</v>
      </c>
      <c r="I169" s="13">
        <v>1500</v>
      </c>
      <c r="J169" s="13">
        <v>1500</v>
      </c>
      <c r="K169" s="266"/>
    </row>
    <row r="170" spans="1:11" outlineLevel="1">
      <c r="A170" s="92"/>
      <c r="B170" s="107">
        <v>634003</v>
      </c>
      <c r="C170" s="118" t="s">
        <v>45</v>
      </c>
      <c r="D170" s="98">
        <v>580</v>
      </c>
      <c r="E170" s="13">
        <v>390</v>
      </c>
      <c r="F170" s="13">
        <v>500</v>
      </c>
      <c r="G170" s="278">
        <v>500</v>
      </c>
      <c r="H170" s="13">
        <v>500</v>
      </c>
      <c r="I170" s="13">
        <v>500</v>
      </c>
      <c r="J170" s="13">
        <v>500</v>
      </c>
      <c r="K170" s="266"/>
    </row>
    <row r="171" spans="1:11" outlineLevel="1">
      <c r="A171" s="92"/>
      <c r="B171" s="116"/>
      <c r="C171" s="149" t="s">
        <v>110</v>
      </c>
      <c r="D171" s="25">
        <f>SUM(D168:D170)</f>
        <v>12390</v>
      </c>
      <c r="E171" s="254">
        <f t="shared" ref="E171:F171" si="73">SUM(E168:E170)</f>
        <v>10840</v>
      </c>
      <c r="F171" s="254">
        <f t="shared" si="73"/>
        <v>11000</v>
      </c>
      <c r="G171" s="298">
        <f t="shared" ref="G171:H171" si="74">SUM(G168:G170)</f>
        <v>9000</v>
      </c>
      <c r="H171" s="254">
        <f t="shared" si="74"/>
        <v>10100</v>
      </c>
      <c r="I171" s="254">
        <f t="shared" ref="I171:J171" si="75">SUM(I168:I170)</f>
        <v>10200</v>
      </c>
      <c r="J171" s="254">
        <f t="shared" si="75"/>
        <v>10300</v>
      </c>
      <c r="K171" s="266"/>
    </row>
    <row r="172" spans="1:11" outlineLevel="1">
      <c r="A172" s="92"/>
      <c r="B172" s="116"/>
      <c r="C172" s="89"/>
      <c r="D172" s="90"/>
      <c r="E172" s="258"/>
      <c r="F172" s="262"/>
      <c r="G172" s="262"/>
      <c r="H172" s="262"/>
      <c r="I172" s="262"/>
      <c r="J172" s="262"/>
      <c r="K172" s="266"/>
    </row>
    <row r="173" spans="1:11" outlineLevel="1">
      <c r="A173" s="92"/>
      <c r="B173" s="150">
        <v>637</v>
      </c>
      <c r="C173" s="150" t="s">
        <v>23</v>
      </c>
      <c r="D173" s="95"/>
      <c r="E173" s="258"/>
      <c r="F173" s="262"/>
      <c r="G173" s="262"/>
      <c r="H173" s="262"/>
      <c r="I173" s="262"/>
      <c r="J173" s="262"/>
      <c r="K173" s="266"/>
    </row>
    <row r="174" spans="1:11" outlineLevel="1">
      <c r="A174" s="92"/>
      <c r="B174" s="96">
        <v>637004</v>
      </c>
      <c r="C174" s="109" t="s">
        <v>126</v>
      </c>
      <c r="D174" s="98">
        <v>34200</v>
      </c>
      <c r="E174" s="13">
        <v>32500</v>
      </c>
      <c r="F174" s="13">
        <v>35800</v>
      </c>
      <c r="G174" s="278">
        <v>25000</v>
      </c>
      <c r="H174" s="13">
        <v>30870</v>
      </c>
      <c r="I174" s="13">
        <v>35000</v>
      </c>
      <c r="J174" s="13">
        <v>35000</v>
      </c>
      <c r="K174" s="266"/>
    </row>
    <row r="175" spans="1:11" outlineLevel="1">
      <c r="A175" s="92"/>
      <c r="B175" s="115"/>
      <c r="C175" s="149" t="s">
        <v>110</v>
      </c>
      <c r="D175" s="25">
        <f>SUM(D174)</f>
        <v>34200</v>
      </c>
      <c r="E175" s="254">
        <f t="shared" ref="E175:F175" si="76">SUM(E174)</f>
        <v>32500</v>
      </c>
      <c r="F175" s="254">
        <f t="shared" si="76"/>
        <v>35800</v>
      </c>
      <c r="G175" s="298">
        <f t="shared" ref="G175:H175" si="77">SUM(G174)</f>
        <v>25000</v>
      </c>
      <c r="H175" s="254">
        <f t="shared" si="77"/>
        <v>30870</v>
      </c>
      <c r="I175" s="254">
        <f t="shared" ref="I175:J175" si="78">SUM(I174)</f>
        <v>35000</v>
      </c>
      <c r="J175" s="254">
        <f t="shared" si="78"/>
        <v>35000</v>
      </c>
      <c r="K175" s="266"/>
    </row>
    <row r="176" spans="1:11" ht="13.5" outlineLevel="1" thickBot="1">
      <c r="A176" s="92"/>
      <c r="B176" s="115"/>
      <c r="C176" s="89"/>
      <c r="D176" s="90"/>
      <c r="E176" s="258"/>
      <c r="F176" s="262"/>
      <c r="G176" s="262"/>
      <c r="H176" s="262"/>
      <c r="I176" s="262"/>
      <c r="J176" s="262"/>
      <c r="K176" s="266"/>
    </row>
    <row r="177" spans="1:11" ht="13.5" outlineLevel="1" thickBot="1">
      <c r="A177" s="76" t="s">
        <v>162</v>
      </c>
      <c r="B177" s="77"/>
      <c r="C177" s="78"/>
      <c r="D177" s="87">
        <f>D181+D191+D195+D199+D208+D204</f>
        <v>28400</v>
      </c>
      <c r="E177" s="111">
        <f t="shared" ref="E177:F177" si="79">E181+E191+E195+E199+E208+E204</f>
        <v>45890</v>
      </c>
      <c r="F177" s="111">
        <f t="shared" si="79"/>
        <v>41820</v>
      </c>
      <c r="G177" s="111">
        <f t="shared" ref="G177:H177" si="80">G181+G191+G195+G199+G208+G204</f>
        <v>52040</v>
      </c>
      <c r="H177" s="111">
        <f t="shared" si="80"/>
        <v>43420</v>
      </c>
      <c r="I177" s="111">
        <f t="shared" ref="I177:J177" si="81">I181+I191+I195+I199+I208+I204</f>
        <v>43520</v>
      </c>
      <c r="J177" s="111">
        <f t="shared" si="81"/>
        <v>44120</v>
      </c>
      <c r="K177" s="266"/>
    </row>
    <row r="178" spans="1:11" outlineLevel="1">
      <c r="A178" s="92"/>
      <c r="B178" s="114">
        <v>611</v>
      </c>
      <c r="C178" s="109" t="s">
        <v>29</v>
      </c>
      <c r="D178" s="98">
        <v>8040</v>
      </c>
      <c r="E178" s="13">
        <v>8240</v>
      </c>
      <c r="F178" s="13">
        <v>8900</v>
      </c>
      <c r="G178" s="278">
        <v>8900</v>
      </c>
      <c r="H178" s="13">
        <v>8900</v>
      </c>
      <c r="I178" s="13">
        <v>8900</v>
      </c>
      <c r="J178" s="13">
        <v>8900</v>
      </c>
      <c r="K178" s="266"/>
    </row>
    <row r="179" spans="1:11" outlineLevel="1">
      <c r="A179" s="92"/>
      <c r="B179" s="114">
        <v>612</v>
      </c>
      <c r="C179" s="108" t="s">
        <v>104</v>
      </c>
      <c r="D179" s="98">
        <v>1430</v>
      </c>
      <c r="E179" s="13">
        <v>1980</v>
      </c>
      <c r="F179" s="13">
        <v>1900</v>
      </c>
      <c r="G179" s="278">
        <v>1900</v>
      </c>
      <c r="H179" s="13">
        <v>1900</v>
      </c>
      <c r="I179" s="13">
        <v>1900</v>
      </c>
      <c r="J179" s="13">
        <v>1900</v>
      </c>
      <c r="K179" s="266"/>
    </row>
    <row r="180" spans="1:11" outlineLevel="1">
      <c r="A180" s="92"/>
      <c r="B180" s="114">
        <v>614</v>
      </c>
      <c r="C180" s="271" t="s">
        <v>247</v>
      </c>
      <c r="D180" s="98">
        <v>400</v>
      </c>
      <c r="E180" s="13">
        <v>350</v>
      </c>
      <c r="F180" s="13">
        <v>0</v>
      </c>
      <c r="G180" s="278">
        <v>50</v>
      </c>
      <c r="H180" s="13">
        <v>0</v>
      </c>
      <c r="I180" s="13">
        <v>0</v>
      </c>
      <c r="J180" s="13">
        <v>0</v>
      </c>
      <c r="K180" s="266"/>
    </row>
    <row r="181" spans="1:11" outlineLevel="1">
      <c r="A181" s="92"/>
      <c r="B181" s="121"/>
      <c r="C181" s="149" t="s">
        <v>110</v>
      </c>
      <c r="D181" s="25">
        <f>SUM(D178:D180)</f>
        <v>9870</v>
      </c>
      <c r="E181" s="254">
        <f t="shared" ref="E181:F181" si="82">SUM(E178:E180)</f>
        <v>10570</v>
      </c>
      <c r="F181" s="254">
        <f t="shared" si="82"/>
        <v>10800</v>
      </c>
      <c r="G181" s="298">
        <f t="shared" ref="G181:H181" si="83">SUM(G178:G180)</f>
        <v>10850</v>
      </c>
      <c r="H181" s="254">
        <f t="shared" si="83"/>
        <v>10800</v>
      </c>
      <c r="I181" s="254">
        <f t="shared" ref="I181:J181" si="84">SUM(I178:I180)</f>
        <v>10800</v>
      </c>
      <c r="J181" s="254">
        <f t="shared" si="84"/>
        <v>10800</v>
      </c>
      <c r="K181" s="266"/>
    </row>
    <row r="182" spans="1:11" outlineLevel="1">
      <c r="A182" s="92"/>
      <c r="B182" s="121"/>
      <c r="C182" s="89"/>
      <c r="D182" s="90"/>
      <c r="E182" s="258"/>
      <c r="F182" s="262"/>
      <c r="G182" s="262"/>
      <c r="H182" s="262"/>
      <c r="I182" s="262"/>
      <c r="J182" s="262"/>
      <c r="K182" s="266"/>
    </row>
    <row r="183" spans="1:11" outlineLevel="1">
      <c r="A183" s="92"/>
      <c r="B183" s="150">
        <v>620</v>
      </c>
      <c r="C183" s="155" t="s">
        <v>124</v>
      </c>
      <c r="D183" s="95"/>
      <c r="E183" s="258"/>
      <c r="F183" s="262"/>
      <c r="G183" s="262"/>
      <c r="H183" s="262"/>
      <c r="I183" s="262"/>
      <c r="J183" s="262"/>
      <c r="K183" s="266"/>
    </row>
    <row r="184" spans="1:11" outlineLevel="1">
      <c r="A184" s="92"/>
      <c r="B184" s="114">
        <v>621</v>
      </c>
      <c r="C184" s="114" t="s">
        <v>105</v>
      </c>
      <c r="D184" s="98">
        <v>690</v>
      </c>
      <c r="E184" s="13">
        <v>770</v>
      </c>
      <c r="F184" s="13">
        <v>690</v>
      </c>
      <c r="G184" s="278">
        <v>690</v>
      </c>
      <c r="H184" s="13">
        <v>690</v>
      </c>
      <c r="I184" s="13">
        <v>690</v>
      </c>
      <c r="J184" s="13">
        <v>690</v>
      </c>
      <c r="K184" s="266"/>
    </row>
    <row r="185" spans="1:11" outlineLevel="1">
      <c r="A185" s="92"/>
      <c r="B185" s="107">
        <v>625001</v>
      </c>
      <c r="C185" s="114" t="s">
        <v>30</v>
      </c>
      <c r="D185" s="98">
        <v>140</v>
      </c>
      <c r="E185" s="13">
        <v>150</v>
      </c>
      <c r="F185" s="13">
        <v>140</v>
      </c>
      <c r="G185" s="278">
        <v>140</v>
      </c>
      <c r="H185" s="13">
        <v>140</v>
      </c>
      <c r="I185" s="13">
        <v>140</v>
      </c>
      <c r="J185" s="13">
        <v>140</v>
      </c>
      <c r="K185" s="266"/>
    </row>
    <row r="186" spans="1:11" outlineLevel="1">
      <c r="A186" s="92"/>
      <c r="B186" s="107">
        <v>625002</v>
      </c>
      <c r="C186" s="114" t="s">
        <v>31</v>
      </c>
      <c r="D186" s="98">
        <v>1370</v>
      </c>
      <c r="E186" s="13">
        <v>1500</v>
      </c>
      <c r="F186" s="13">
        <v>1450</v>
      </c>
      <c r="G186" s="278">
        <v>1450</v>
      </c>
      <c r="H186" s="13">
        <v>1450</v>
      </c>
      <c r="I186" s="13">
        <v>1450</v>
      </c>
      <c r="J186" s="13">
        <v>1450</v>
      </c>
      <c r="K186" s="266"/>
    </row>
    <row r="187" spans="1:11" outlineLevel="1">
      <c r="A187" s="92"/>
      <c r="B187" s="107">
        <v>625003</v>
      </c>
      <c r="C187" s="114" t="s">
        <v>32</v>
      </c>
      <c r="D187" s="98">
        <v>80</v>
      </c>
      <c r="E187" s="13">
        <v>80</v>
      </c>
      <c r="F187" s="13">
        <v>80</v>
      </c>
      <c r="G187" s="278">
        <v>80</v>
      </c>
      <c r="H187" s="13">
        <v>80</v>
      </c>
      <c r="I187" s="13">
        <v>80</v>
      </c>
      <c r="J187" s="13">
        <v>80</v>
      </c>
      <c r="K187" s="266"/>
    </row>
    <row r="188" spans="1:11" outlineLevel="1">
      <c r="A188" s="92"/>
      <c r="B188" s="107">
        <v>625004</v>
      </c>
      <c r="C188" s="108" t="s">
        <v>33</v>
      </c>
      <c r="D188" s="98">
        <v>120</v>
      </c>
      <c r="E188" s="13">
        <v>140</v>
      </c>
      <c r="F188" s="13">
        <v>130</v>
      </c>
      <c r="G188" s="278">
        <v>130</v>
      </c>
      <c r="H188" s="13">
        <v>130</v>
      </c>
      <c r="I188" s="13">
        <v>130</v>
      </c>
      <c r="J188" s="13">
        <v>130</v>
      </c>
      <c r="K188" s="266"/>
    </row>
    <row r="189" spans="1:11" outlineLevel="1">
      <c r="A189" s="92"/>
      <c r="B189" s="107">
        <v>625005</v>
      </c>
      <c r="C189" s="108" t="s">
        <v>34</v>
      </c>
      <c r="D189" s="98">
        <v>40</v>
      </c>
      <c r="E189" s="13">
        <v>50</v>
      </c>
      <c r="F189" s="13">
        <v>50</v>
      </c>
      <c r="G189" s="278">
        <v>50</v>
      </c>
      <c r="H189" s="13">
        <v>50</v>
      </c>
      <c r="I189" s="13">
        <v>50</v>
      </c>
      <c r="J189" s="13">
        <v>50</v>
      </c>
      <c r="K189" s="266"/>
    </row>
    <row r="190" spans="1:11" outlineLevel="1">
      <c r="A190" s="92"/>
      <c r="B190" s="107">
        <v>625007</v>
      </c>
      <c r="C190" s="108" t="s">
        <v>108</v>
      </c>
      <c r="D190" s="98">
        <v>470</v>
      </c>
      <c r="E190" s="13">
        <v>510</v>
      </c>
      <c r="F190" s="13">
        <v>480</v>
      </c>
      <c r="G190" s="278">
        <v>480</v>
      </c>
      <c r="H190" s="13">
        <v>480</v>
      </c>
      <c r="I190" s="13">
        <v>480</v>
      </c>
      <c r="J190" s="13">
        <v>480</v>
      </c>
      <c r="K190" s="266"/>
    </row>
    <row r="191" spans="1:11" outlineLevel="1">
      <c r="A191" s="92"/>
      <c r="B191" s="116"/>
      <c r="C191" s="149" t="s">
        <v>110</v>
      </c>
      <c r="D191" s="25">
        <f>SUM(D184:D190)</f>
        <v>2910</v>
      </c>
      <c r="E191" s="254">
        <f t="shared" ref="E191:F191" si="85">SUM(E184:E190)</f>
        <v>3200</v>
      </c>
      <c r="F191" s="254">
        <f t="shared" si="85"/>
        <v>3020</v>
      </c>
      <c r="G191" s="298">
        <f t="shared" ref="G191:H191" si="86">SUM(G184:G190)</f>
        <v>3020</v>
      </c>
      <c r="H191" s="254">
        <f t="shared" si="86"/>
        <v>3020</v>
      </c>
      <c r="I191" s="254">
        <f t="shared" ref="I191:J191" si="87">SUM(I184:I190)</f>
        <v>3020</v>
      </c>
      <c r="J191" s="254">
        <f t="shared" si="87"/>
        <v>3020</v>
      </c>
      <c r="K191" s="266"/>
    </row>
    <row r="192" spans="1:11" outlineLevel="1">
      <c r="A192" s="92"/>
      <c r="B192" s="116"/>
      <c r="C192" s="89"/>
      <c r="D192" s="90"/>
      <c r="E192" s="258"/>
      <c r="F192" s="262"/>
      <c r="G192" s="262"/>
      <c r="H192" s="262"/>
      <c r="I192" s="262"/>
      <c r="J192" s="262"/>
      <c r="K192" s="266"/>
    </row>
    <row r="193" spans="1:11" outlineLevel="1">
      <c r="A193" s="92"/>
      <c r="B193" s="150">
        <v>632</v>
      </c>
      <c r="C193" s="155" t="s">
        <v>281</v>
      </c>
      <c r="D193" s="95"/>
      <c r="E193" s="258"/>
      <c r="F193" s="262"/>
      <c r="G193" s="262"/>
      <c r="H193" s="262"/>
      <c r="I193" s="262"/>
      <c r="J193" s="262"/>
      <c r="K193" s="266"/>
    </row>
    <row r="194" spans="1:11" outlineLevel="1">
      <c r="A194" s="92"/>
      <c r="B194" s="107">
        <v>632001</v>
      </c>
      <c r="C194" s="279" t="s">
        <v>281</v>
      </c>
      <c r="D194" s="98">
        <v>13600</v>
      </c>
      <c r="E194" s="13">
        <v>20690</v>
      </c>
      <c r="F194" s="13">
        <v>22000</v>
      </c>
      <c r="G194" s="278">
        <v>22000</v>
      </c>
      <c r="H194" s="13">
        <v>22000</v>
      </c>
      <c r="I194" s="13">
        <v>22000</v>
      </c>
      <c r="J194" s="13">
        <v>22000</v>
      </c>
      <c r="K194" s="266"/>
    </row>
    <row r="195" spans="1:11" outlineLevel="1">
      <c r="A195" s="92"/>
      <c r="B195" s="116"/>
      <c r="C195" s="149" t="s">
        <v>110</v>
      </c>
      <c r="D195" s="25">
        <f>SUM(D194)</f>
        <v>13600</v>
      </c>
      <c r="E195" s="254">
        <f t="shared" ref="E195:F195" si="88">SUM(E194)</f>
        <v>20690</v>
      </c>
      <c r="F195" s="254">
        <f t="shared" si="88"/>
        <v>22000</v>
      </c>
      <c r="G195" s="298">
        <f t="shared" ref="G195:H195" si="89">SUM(G194)</f>
        <v>22000</v>
      </c>
      <c r="H195" s="254">
        <f t="shared" si="89"/>
        <v>22000</v>
      </c>
      <c r="I195" s="254">
        <f t="shared" ref="I195:J195" si="90">SUM(I194)</f>
        <v>22000</v>
      </c>
      <c r="J195" s="254">
        <f t="shared" si="90"/>
        <v>22000</v>
      </c>
      <c r="K195" s="266"/>
    </row>
    <row r="196" spans="1:11" outlineLevel="1">
      <c r="A196" s="92"/>
      <c r="B196" s="116"/>
      <c r="C196" s="89"/>
      <c r="D196" s="90"/>
      <c r="E196" s="258"/>
      <c r="F196" s="262"/>
      <c r="G196" s="262"/>
      <c r="H196" s="262"/>
      <c r="I196" s="262"/>
      <c r="J196" s="262"/>
      <c r="K196" s="266"/>
    </row>
    <row r="197" spans="1:11" outlineLevel="1">
      <c r="A197" s="92"/>
      <c r="B197" s="150">
        <v>633</v>
      </c>
      <c r="C197" s="150" t="s">
        <v>21</v>
      </c>
      <c r="D197" s="95"/>
      <c r="E197" s="258"/>
      <c r="F197" s="262"/>
      <c r="G197" s="262"/>
      <c r="H197" s="262"/>
      <c r="I197" s="262"/>
      <c r="J197" s="262"/>
      <c r="K197" s="266"/>
    </row>
    <row r="198" spans="1:11" outlineLevel="1">
      <c r="A198" s="92"/>
      <c r="B198" s="96">
        <v>633006</v>
      </c>
      <c r="C198" s="97" t="s">
        <v>40</v>
      </c>
      <c r="D198" s="98">
        <v>10</v>
      </c>
      <c r="E198" s="13">
        <v>670</v>
      </c>
      <c r="F198" s="13">
        <v>500</v>
      </c>
      <c r="G198" s="278">
        <v>1500</v>
      </c>
      <c r="H198" s="13">
        <v>500</v>
      </c>
      <c r="I198" s="13">
        <v>500</v>
      </c>
      <c r="J198" s="13">
        <v>500</v>
      </c>
      <c r="K198" s="266"/>
    </row>
    <row r="199" spans="1:11" outlineLevel="1">
      <c r="A199" s="92"/>
      <c r="B199" s="94"/>
      <c r="C199" s="149" t="s">
        <v>110</v>
      </c>
      <c r="D199" s="25">
        <f>SUM(D198)</f>
        <v>10</v>
      </c>
      <c r="E199" s="254">
        <f t="shared" ref="E199:F199" si="91">SUM(E198)</f>
        <v>670</v>
      </c>
      <c r="F199" s="254">
        <f t="shared" si="91"/>
        <v>500</v>
      </c>
      <c r="G199" s="298">
        <f t="shared" ref="G199:H199" si="92">SUM(G198)</f>
        <v>1500</v>
      </c>
      <c r="H199" s="254">
        <f t="shared" si="92"/>
        <v>500</v>
      </c>
      <c r="I199" s="254">
        <f t="shared" ref="I199:J199" si="93">SUM(I198)</f>
        <v>500</v>
      </c>
      <c r="J199" s="254">
        <f t="shared" si="93"/>
        <v>500</v>
      </c>
      <c r="K199" s="266"/>
    </row>
    <row r="200" spans="1:11" outlineLevel="1">
      <c r="A200" s="92"/>
      <c r="B200" s="94"/>
      <c r="C200" s="89"/>
      <c r="D200" s="90"/>
      <c r="E200" s="258"/>
      <c r="F200" s="262"/>
      <c r="G200" s="262"/>
      <c r="H200" s="262"/>
      <c r="I200" s="262"/>
      <c r="J200" s="262"/>
      <c r="K200" s="266"/>
    </row>
    <row r="201" spans="1:11" outlineLevel="1">
      <c r="A201" s="92"/>
      <c r="B201" s="150">
        <v>635</v>
      </c>
      <c r="C201" s="150" t="s">
        <v>203</v>
      </c>
      <c r="D201" s="95"/>
      <c r="E201" s="258"/>
      <c r="F201" s="262"/>
      <c r="G201" s="262"/>
      <c r="H201" s="262"/>
      <c r="I201" s="262"/>
      <c r="J201" s="262"/>
      <c r="K201" s="266"/>
    </row>
    <row r="202" spans="1:11" outlineLevel="1">
      <c r="A202" s="92"/>
      <c r="B202" s="96">
        <v>635004</v>
      </c>
      <c r="C202" s="97" t="s">
        <v>202</v>
      </c>
      <c r="D202" s="98">
        <v>0</v>
      </c>
      <c r="E202" s="13">
        <v>7360</v>
      </c>
      <c r="F202" s="13">
        <v>3000</v>
      </c>
      <c r="G202" s="278">
        <v>7000</v>
      </c>
      <c r="H202" s="13">
        <v>3000</v>
      </c>
      <c r="I202" s="13">
        <v>3000</v>
      </c>
      <c r="J202" s="13">
        <v>3500</v>
      </c>
      <c r="K202" s="266"/>
    </row>
    <row r="203" spans="1:11" outlineLevel="1">
      <c r="A203" s="92"/>
      <c r="B203" s="96">
        <v>635005</v>
      </c>
      <c r="C203" s="97" t="s">
        <v>287</v>
      </c>
      <c r="D203" s="98"/>
      <c r="E203" s="13"/>
      <c r="F203" s="13"/>
      <c r="G203" s="278">
        <v>2670</v>
      </c>
      <c r="H203" s="13"/>
      <c r="I203" s="13"/>
      <c r="J203" s="13"/>
      <c r="K203" s="266"/>
    </row>
    <row r="204" spans="1:11" outlineLevel="1">
      <c r="A204" s="92"/>
      <c r="B204" s="94"/>
      <c r="C204" s="149" t="s">
        <v>110</v>
      </c>
      <c r="D204" s="25">
        <f>SUM(D202:D203)</f>
        <v>0</v>
      </c>
      <c r="E204" s="25">
        <f t="shared" ref="E204:J204" si="94">SUM(E202:E203)</f>
        <v>7360</v>
      </c>
      <c r="F204" s="25">
        <f t="shared" si="94"/>
        <v>3000</v>
      </c>
      <c r="G204" s="25">
        <f t="shared" si="94"/>
        <v>9670</v>
      </c>
      <c r="H204" s="25">
        <f t="shared" si="94"/>
        <v>3000</v>
      </c>
      <c r="I204" s="25">
        <f t="shared" si="94"/>
        <v>3000</v>
      </c>
      <c r="J204" s="25">
        <f t="shared" si="94"/>
        <v>3500</v>
      </c>
      <c r="K204" s="266"/>
    </row>
    <row r="205" spans="1:11" outlineLevel="1">
      <c r="A205" s="92"/>
      <c r="B205" s="150">
        <v>637</v>
      </c>
      <c r="C205" s="150" t="s">
        <v>23</v>
      </c>
      <c r="D205" s="95"/>
      <c r="E205" s="258"/>
      <c r="F205" s="262"/>
      <c r="G205" s="262"/>
      <c r="H205" s="262"/>
      <c r="I205" s="262"/>
      <c r="J205" s="262"/>
      <c r="K205" s="266"/>
    </row>
    <row r="206" spans="1:11" outlineLevel="1">
      <c r="A206" s="92"/>
      <c r="B206" s="96">
        <v>637011</v>
      </c>
      <c r="C206" s="109" t="s">
        <v>115</v>
      </c>
      <c r="D206" s="98">
        <v>2010</v>
      </c>
      <c r="E206" s="13">
        <v>2420</v>
      </c>
      <c r="F206" s="13">
        <v>2500</v>
      </c>
      <c r="G206" s="278">
        <v>3000</v>
      </c>
      <c r="H206" s="13">
        <v>3100</v>
      </c>
      <c r="I206" s="13">
        <v>3200</v>
      </c>
      <c r="J206" s="13">
        <v>3300</v>
      </c>
      <c r="K206" s="266"/>
    </row>
    <row r="207" spans="1:11" outlineLevel="1">
      <c r="A207" s="92"/>
      <c r="B207" s="96">
        <v>637004</v>
      </c>
      <c r="C207" s="97" t="s">
        <v>48</v>
      </c>
      <c r="D207" s="98">
        <v>0</v>
      </c>
      <c r="E207" s="13">
        <v>980</v>
      </c>
      <c r="F207" s="13">
        <v>0</v>
      </c>
      <c r="G207" s="278">
        <v>2000</v>
      </c>
      <c r="H207" s="13">
        <v>1000</v>
      </c>
      <c r="I207" s="13">
        <v>1000</v>
      </c>
      <c r="J207" s="13">
        <v>1000</v>
      </c>
      <c r="K207" s="266"/>
    </row>
    <row r="208" spans="1:11" outlineLevel="1">
      <c r="A208" s="92"/>
      <c r="B208" s="94"/>
      <c r="C208" s="149" t="s">
        <v>110</v>
      </c>
      <c r="D208" s="25">
        <f>SUM(D206:D207)</f>
        <v>2010</v>
      </c>
      <c r="E208" s="254">
        <f>SUM(E206:E207)</f>
        <v>3400</v>
      </c>
      <c r="F208" s="254">
        <f>SUM(F206:F207)</f>
        <v>2500</v>
      </c>
      <c r="G208" s="298">
        <f t="shared" ref="G208:J208" si="95">SUM(G206:G207)</f>
        <v>5000</v>
      </c>
      <c r="H208" s="254">
        <f t="shared" si="95"/>
        <v>4100</v>
      </c>
      <c r="I208" s="254">
        <f t="shared" si="95"/>
        <v>4200</v>
      </c>
      <c r="J208" s="254">
        <f t="shared" si="95"/>
        <v>4300</v>
      </c>
      <c r="K208" s="266"/>
    </row>
    <row r="209" spans="1:11" ht="13.5" outlineLevel="1" thickBot="1">
      <c r="A209" s="92"/>
      <c r="B209" s="94"/>
      <c r="C209" s="103"/>
      <c r="D209" s="95"/>
      <c r="E209" s="258"/>
      <c r="F209" s="262"/>
      <c r="G209" s="262"/>
      <c r="H209" s="262"/>
      <c r="I209" s="262"/>
      <c r="J209" s="262"/>
      <c r="K209" s="266"/>
    </row>
    <row r="210" spans="1:11" ht="13.5" outlineLevel="1" thickBot="1">
      <c r="A210" s="76" t="s">
        <v>168</v>
      </c>
      <c r="B210" s="77"/>
      <c r="C210" s="79"/>
      <c r="D210" s="54">
        <f>D216</f>
        <v>11610</v>
      </c>
      <c r="E210" s="54">
        <f t="shared" ref="E210:F210" si="96">E216</f>
        <v>25590</v>
      </c>
      <c r="F210" s="54">
        <f t="shared" si="96"/>
        <v>12180</v>
      </c>
      <c r="G210" s="54">
        <f t="shared" ref="G210:H210" si="97">G216</f>
        <v>12180</v>
      </c>
      <c r="H210" s="54">
        <f t="shared" si="97"/>
        <v>10680</v>
      </c>
      <c r="I210" s="54">
        <f t="shared" ref="I210:J210" si="98">I216</f>
        <v>10680</v>
      </c>
      <c r="J210" s="54">
        <f t="shared" si="98"/>
        <v>10680</v>
      </c>
      <c r="K210" s="266"/>
    </row>
    <row r="211" spans="1:11" outlineLevel="1">
      <c r="A211" s="91"/>
      <c r="B211" s="150">
        <v>651</v>
      </c>
      <c r="C211" s="155" t="s">
        <v>127</v>
      </c>
      <c r="D211" s="95"/>
      <c r="E211" s="258"/>
      <c r="F211" s="262"/>
      <c r="G211" s="262"/>
      <c r="H211" s="262"/>
      <c r="I211" s="262"/>
      <c r="J211" s="262"/>
      <c r="K211" s="266"/>
    </row>
    <row r="212" spans="1:11" outlineLevel="1">
      <c r="A212" s="92"/>
      <c r="B212" s="96">
        <v>651003</v>
      </c>
      <c r="C212" s="97" t="s">
        <v>223</v>
      </c>
      <c r="D212" s="98">
        <v>5360</v>
      </c>
      <c r="E212" s="13">
        <v>5190</v>
      </c>
      <c r="F212" s="13">
        <v>5500</v>
      </c>
      <c r="G212" s="278">
        <v>5500</v>
      </c>
      <c r="H212" s="13">
        <v>5500</v>
      </c>
      <c r="I212" s="13">
        <v>5500</v>
      </c>
      <c r="J212" s="13">
        <v>5500</v>
      </c>
      <c r="K212" s="266"/>
    </row>
    <row r="213" spans="1:11" outlineLevel="1">
      <c r="A213" s="92"/>
      <c r="B213" s="96">
        <v>651003</v>
      </c>
      <c r="C213" s="97" t="s">
        <v>223</v>
      </c>
      <c r="D213" s="98">
        <v>3260</v>
      </c>
      <c r="E213" s="13">
        <v>3160</v>
      </c>
      <c r="F213" s="13">
        <v>3200</v>
      </c>
      <c r="G213" s="278">
        <v>3200</v>
      </c>
      <c r="H213" s="13">
        <v>3200</v>
      </c>
      <c r="I213" s="13">
        <v>3200</v>
      </c>
      <c r="J213" s="13">
        <v>3200</v>
      </c>
      <c r="K213" s="266"/>
    </row>
    <row r="214" spans="1:11" outlineLevel="1">
      <c r="A214" s="92"/>
      <c r="B214" s="96">
        <v>651003</v>
      </c>
      <c r="C214" s="97" t="s">
        <v>224</v>
      </c>
      <c r="D214" s="98">
        <v>1130</v>
      </c>
      <c r="E214" s="13">
        <v>1090</v>
      </c>
      <c r="F214" s="13">
        <v>1980</v>
      </c>
      <c r="G214" s="278">
        <v>1980</v>
      </c>
      <c r="H214" s="13">
        <v>1980</v>
      </c>
      <c r="I214" s="13">
        <v>1980</v>
      </c>
      <c r="J214" s="13">
        <v>1980</v>
      </c>
      <c r="K214" s="266"/>
    </row>
    <row r="215" spans="1:11" outlineLevel="1">
      <c r="A215" s="92"/>
      <c r="B215" s="96">
        <v>651003</v>
      </c>
      <c r="C215" s="97" t="s">
        <v>225</v>
      </c>
      <c r="D215" s="98">
        <v>1860</v>
      </c>
      <c r="E215" s="13">
        <v>16150</v>
      </c>
      <c r="F215" s="13">
        <v>1500</v>
      </c>
      <c r="G215" s="278">
        <v>1500</v>
      </c>
      <c r="H215" s="13">
        <v>0</v>
      </c>
      <c r="I215" s="13">
        <v>0</v>
      </c>
      <c r="J215" s="13">
        <v>0</v>
      </c>
      <c r="K215" s="266"/>
    </row>
    <row r="216" spans="1:11" outlineLevel="1">
      <c r="A216" s="92"/>
      <c r="B216" s="94"/>
      <c r="C216" s="149" t="s">
        <v>110</v>
      </c>
      <c r="D216" s="25">
        <f>SUM(D212:D215)</f>
        <v>11610</v>
      </c>
      <c r="E216" s="254">
        <f t="shared" ref="E216:F216" si="99">SUM(E212:E215)</f>
        <v>25590</v>
      </c>
      <c r="F216" s="254">
        <f t="shared" si="99"/>
        <v>12180</v>
      </c>
      <c r="G216" s="298">
        <f t="shared" ref="G216:H216" si="100">SUM(G212:G215)</f>
        <v>12180</v>
      </c>
      <c r="H216" s="254">
        <f t="shared" si="100"/>
        <v>10680</v>
      </c>
      <c r="I216" s="254">
        <f t="shared" ref="I216:J216" si="101">SUM(I212:I215)</f>
        <v>10680</v>
      </c>
      <c r="J216" s="254">
        <f t="shared" si="101"/>
        <v>10680</v>
      </c>
      <c r="K216" s="266"/>
    </row>
    <row r="217" spans="1:11" ht="13.5" outlineLevel="1" thickBot="1">
      <c r="A217" s="92"/>
      <c r="B217" s="94"/>
      <c r="C217" s="103"/>
      <c r="D217" s="95"/>
      <c r="E217" s="258"/>
      <c r="F217" s="262"/>
      <c r="G217" s="262"/>
      <c r="H217" s="262"/>
      <c r="I217" s="262"/>
      <c r="J217" s="262"/>
      <c r="K217" s="266"/>
    </row>
    <row r="218" spans="1:11" ht="13.5" outlineLevel="1" thickBot="1">
      <c r="A218" s="76" t="s">
        <v>128</v>
      </c>
      <c r="B218" s="77"/>
      <c r="C218" s="79"/>
      <c r="D218" s="54">
        <f>D237+D241+D221+D231</f>
        <v>8510</v>
      </c>
      <c r="E218" s="54">
        <f t="shared" ref="E218:F218" si="102">E237+E241+E221+E231</f>
        <v>12000</v>
      </c>
      <c r="F218" s="54">
        <f t="shared" si="102"/>
        <v>8610</v>
      </c>
      <c r="G218" s="54">
        <f t="shared" ref="G218:H218" si="103">G237+G241+G221+G231</f>
        <v>6230</v>
      </c>
      <c r="H218" s="54">
        <f t="shared" si="103"/>
        <v>6930</v>
      </c>
      <c r="I218" s="54">
        <f t="shared" ref="I218:J218" si="104">I237+I241+I221+I231</f>
        <v>7030</v>
      </c>
      <c r="J218" s="54">
        <f t="shared" si="104"/>
        <v>7130</v>
      </c>
      <c r="K218" s="266"/>
    </row>
    <row r="219" spans="1:11" outlineLevel="1">
      <c r="A219" s="92"/>
      <c r="B219" s="150">
        <v>611</v>
      </c>
      <c r="C219" s="155" t="s">
        <v>226</v>
      </c>
      <c r="D219" s="95"/>
      <c r="E219" s="258"/>
      <c r="F219" s="262"/>
      <c r="G219" s="262"/>
      <c r="H219" s="262"/>
      <c r="I219" s="262"/>
      <c r="J219" s="262"/>
      <c r="K219" s="266"/>
    </row>
    <row r="220" spans="1:11" outlineLevel="1">
      <c r="A220" s="92"/>
      <c r="B220" s="114">
        <v>611</v>
      </c>
      <c r="C220" s="97" t="s">
        <v>29</v>
      </c>
      <c r="D220" s="98">
        <v>2100</v>
      </c>
      <c r="E220" s="13">
        <v>7190</v>
      </c>
      <c r="F220" s="13">
        <v>2100</v>
      </c>
      <c r="G220" s="278">
        <v>2100</v>
      </c>
      <c r="H220" s="13">
        <v>2100</v>
      </c>
      <c r="I220" s="13">
        <v>2100</v>
      </c>
      <c r="J220" s="13">
        <v>2100</v>
      </c>
      <c r="K220" s="266"/>
    </row>
    <row r="221" spans="1:11" outlineLevel="1">
      <c r="A221" s="92"/>
      <c r="B221" s="115"/>
      <c r="C221" s="149" t="s">
        <v>110</v>
      </c>
      <c r="D221" s="25">
        <f>SUM(D220:D220)</f>
        <v>2100</v>
      </c>
      <c r="E221" s="254">
        <f t="shared" ref="E221:F221" si="105">SUM(E220:E220)</f>
        <v>7190</v>
      </c>
      <c r="F221" s="254">
        <f t="shared" si="105"/>
        <v>2100</v>
      </c>
      <c r="G221" s="298">
        <f t="shared" ref="G221:H221" si="106">SUM(G220:G220)</f>
        <v>2100</v>
      </c>
      <c r="H221" s="254">
        <f t="shared" si="106"/>
        <v>2100</v>
      </c>
      <c r="I221" s="254">
        <f t="shared" ref="I221:J221" si="107">SUM(I220:I220)</f>
        <v>2100</v>
      </c>
      <c r="J221" s="254">
        <f t="shared" si="107"/>
        <v>2100</v>
      </c>
      <c r="K221" s="266"/>
    </row>
    <row r="222" spans="1:11" outlineLevel="1">
      <c r="A222" s="92"/>
      <c r="B222" s="115"/>
      <c r="C222" s="89"/>
      <c r="D222" s="90"/>
      <c r="E222" s="258"/>
      <c r="F222" s="262"/>
      <c r="G222" s="262"/>
      <c r="H222" s="262"/>
      <c r="I222" s="262"/>
      <c r="J222" s="262"/>
      <c r="K222" s="266"/>
    </row>
    <row r="223" spans="1:11" outlineLevel="1">
      <c r="A223" s="92"/>
      <c r="B223" s="150">
        <v>620</v>
      </c>
      <c r="C223" s="155" t="s">
        <v>124</v>
      </c>
      <c r="D223" s="95"/>
      <c r="E223" s="258"/>
      <c r="F223" s="262"/>
      <c r="G223" s="262"/>
      <c r="H223" s="262"/>
      <c r="I223" s="262"/>
      <c r="J223" s="262"/>
      <c r="K223" s="266"/>
    </row>
    <row r="224" spans="1:11" outlineLevel="1">
      <c r="A224" s="92"/>
      <c r="B224" s="114">
        <v>621</v>
      </c>
      <c r="C224" s="114" t="s">
        <v>105</v>
      </c>
      <c r="D224" s="98">
        <v>210</v>
      </c>
      <c r="E224" s="98">
        <v>660</v>
      </c>
      <c r="F224" s="98">
        <v>210</v>
      </c>
      <c r="G224" s="278">
        <v>210</v>
      </c>
      <c r="H224" s="98">
        <v>210</v>
      </c>
      <c r="I224" s="98">
        <v>210</v>
      </c>
      <c r="J224" s="98">
        <v>210</v>
      </c>
      <c r="K224" s="266"/>
    </row>
    <row r="225" spans="1:11" outlineLevel="1">
      <c r="A225" s="92"/>
      <c r="B225" s="107">
        <v>625001</v>
      </c>
      <c r="C225" s="114" t="s">
        <v>30</v>
      </c>
      <c r="D225" s="98">
        <v>30</v>
      </c>
      <c r="E225" s="98">
        <v>100</v>
      </c>
      <c r="F225" s="98">
        <v>30</v>
      </c>
      <c r="G225" s="278">
        <v>30</v>
      </c>
      <c r="H225" s="98">
        <v>30</v>
      </c>
      <c r="I225" s="98">
        <v>30</v>
      </c>
      <c r="J225" s="98">
        <v>30</v>
      </c>
      <c r="K225" s="266"/>
    </row>
    <row r="226" spans="1:11" outlineLevel="1">
      <c r="A226" s="92"/>
      <c r="B226" s="107">
        <v>625002</v>
      </c>
      <c r="C226" s="114" t="s">
        <v>31</v>
      </c>
      <c r="D226" s="98">
        <v>290</v>
      </c>
      <c r="E226" s="98">
        <v>1020</v>
      </c>
      <c r="F226" s="98">
        <v>290</v>
      </c>
      <c r="G226" s="278">
        <v>290</v>
      </c>
      <c r="H226" s="98">
        <v>290</v>
      </c>
      <c r="I226" s="98">
        <v>290</v>
      </c>
      <c r="J226" s="98">
        <v>290</v>
      </c>
      <c r="K226" s="266"/>
    </row>
    <row r="227" spans="1:11" outlineLevel="1">
      <c r="A227" s="92"/>
      <c r="B227" s="107">
        <v>625003</v>
      </c>
      <c r="C227" s="108" t="s">
        <v>32</v>
      </c>
      <c r="D227" s="98">
        <v>20</v>
      </c>
      <c r="E227" s="98">
        <v>70</v>
      </c>
      <c r="F227" s="98">
        <v>20</v>
      </c>
      <c r="G227" s="278">
        <v>20</v>
      </c>
      <c r="H227" s="98">
        <v>20</v>
      </c>
      <c r="I227" s="98">
        <v>20</v>
      </c>
      <c r="J227" s="98">
        <v>20</v>
      </c>
      <c r="K227" s="266"/>
    </row>
    <row r="228" spans="1:11" outlineLevel="1">
      <c r="A228" s="92"/>
      <c r="B228" s="107">
        <v>625004</v>
      </c>
      <c r="C228" s="108" t="s">
        <v>33</v>
      </c>
      <c r="D228" s="98">
        <v>60</v>
      </c>
      <c r="E228" s="98">
        <v>210</v>
      </c>
      <c r="F228" s="98">
        <v>60</v>
      </c>
      <c r="G228" s="278">
        <v>60</v>
      </c>
      <c r="H228" s="98">
        <v>60</v>
      </c>
      <c r="I228" s="98">
        <v>60</v>
      </c>
      <c r="J228" s="98">
        <v>60</v>
      </c>
      <c r="K228" s="266"/>
    </row>
    <row r="229" spans="1:11" outlineLevel="1">
      <c r="A229" s="92"/>
      <c r="B229" s="107">
        <v>625005</v>
      </c>
      <c r="C229" s="108" t="s">
        <v>34</v>
      </c>
      <c r="D229" s="98">
        <v>20</v>
      </c>
      <c r="E229" s="98">
        <v>70</v>
      </c>
      <c r="F229" s="98">
        <v>20</v>
      </c>
      <c r="G229" s="278">
        <v>20</v>
      </c>
      <c r="H229" s="98">
        <v>20</v>
      </c>
      <c r="I229" s="98">
        <v>20</v>
      </c>
      <c r="J229" s="98">
        <v>20</v>
      </c>
      <c r="K229" s="266"/>
    </row>
    <row r="230" spans="1:11" outlineLevel="1">
      <c r="A230" s="92"/>
      <c r="B230" s="107">
        <v>625007</v>
      </c>
      <c r="C230" s="108" t="s">
        <v>108</v>
      </c>
      <c r="D230" s="98">
        <v>100</v>
      </c>
      <c r="E230" s="98">
        <v>330</v>
      </c>
      <c r="F230" s="98">
        <v>100</v>
      </c>
      <c r="G230" s="278">
        <v>100</v>
      </c>
      <c r="H230" s="98">
        <v>100</v>
      </c>
      <c r="I230" s="98">
        <v>100</v>
      </c>
      <c r="J230" s="98">
        <v>100</v>
      </c>
      <c r="K230" s="266"/>
    </row>
    <row r="231" spans="1:11" outlineLevel="1">
      <c r="A231" s="92"/>
      <c r="B231" s="116"/>
      <c r="C231" s="149" t="s">
        <v>110</v>
      </c>
      <c r="D231" s="25">
        <f>SUM(D224:D230)</f>
        <v>730</v>
      </c>
      <c r="E231" s="254">
        <f t="shared" ref="E231:F231" si="108">SUM(E224:E230)</f>
        <v>2460</v>
      </c>
      <c r="F231" s="254">
        <f t="shared" si="108"/>
        <v>730</v>
      </c>
      <c r="G231" s="298">
        <f t="shared" ref="G231:H231" si="109">SUM(G224:G230)</f>
        <v>730</v>
      </c>
      <c r="H231" s="254">
        <f t="shared" si="109"/>
        <v>730</v>
      </c>
      <c r="I231" s="254">
        <f t="shared" ref="I231:J231" si="110">SUM(I224:I230)</f>
        <v>730</v>
      </c>
      <c r="J231" s="254">
        <f t="shared" si="110"/>
        <v>730</v>
      </c>
      <c r="K231" s="266"/>
    </row>
    <row r="232" spans="1:11" outlineLevel="1">
      <c r="A232" s="92"/>
      <c r="B232" s="151"/>
      <c r="C232" s="152"/>
      <c r="D232" s="95"/>
      <c r="E232" s="258"/>
      <c r="F232" s="262"/>
      <c r="G232" s="262"/>
      <c r="H232" s="262"/>
      <c r="I232" s="262"/>
      <c r="J232" s="262"/>
      <c r="K232" s="266"/>
    </row>
    <row r="233" spans="1:11" outlineLevel="1">
      <c r="A233" s="92"/>
      <c r="B233" s="151">
        <v>630</v>
      </c>
      <c r="C233" s="152" t="s">
        <v>53</v>
      </c>
      <c r="D233" s="95"/>
      <c r="E233" s="258"/>
      <c r="F233" s="262"/>
      <c r="G233" s="262"/>
      <c r="H233" s="262"/>
      <c r="I233" s="262"/>
      <c r="J233" s="262"/>
      <c r="K233" s="266"/>
    </row>
    <row r="234" spans="1:11" outlineLevel="1">
      <c r="A234" s="92"/>
      <c r="B234" s="186">
        <v>633006</v>
      </c>
      <c r="C234" s="185" t="s">
        <v>189</v>
      </c>
      <c r="D234" s="184">
        <v>950</v>
      </c>
      <c r="E234" s="13">
        <v>30</v>
      </c>
      <c r="F234" s="13">
        <v>1000</v>
      </c>
      <c r="G234" s="278">
        <v>400</v>
      </c>
      <c r="H234" s="13">
        <v>500</v>
      </c>
      <c r="I234" s="13">
        <v>500</v>
      </c>
      <c r="J234" s="13">
        <v>500</v>
      </c>
      <c r="K234" s="266"/>
    </row>
    <row r="235" spans="1:11" outlineLevel="1">
      <c r="A235" s="92"/>
      <c r="B235" s="186">
        <v>633015</v>
      </c>
      <c r="C235" s="185" t="s">
        <v>227</v>
      </c>
      <c r="D235" s="184">
        <v>1480</v>
      </c>
      <c r="E235" s="13">
        <v>1910</v>
      </c>
      <c r="F235" s="13">
        <v>2000</v>
      </c>
      <c r="G235" s="278">
        <v>2000</v>
      </c>
      <c r="H235" s="13">
        <v>2100</v>
      </c>
      <c r="I235" s="13">
        <v>2200</v>
      </c>
      <c r="J235" s="13">
        <v>2300</v>
      </c>
      <c r="K235" s="266"/>
    </row>
    <row r="236" spans="1:11" outlineLevel="1">
      <c r="A236" s="92"/>
      <c r="B236" s="96">
        <v>633004</v>
      </c>
      <c r="C236" s="97" t="s">
        <v>228</v>
      </c>
      <c r="D236" s="98">
        <v>1760</v>
      </c>
      <c r="E236" s="13">
        <v>0</v>
      </c>
      <c r="F236" s="13">
        <v>1780</v>
      </c>
      <c r="G236" s="278">
        <v>0</v>
      </c>
      <c r="H236" s="13">
        <v>1000</v>
      </c>
      <c r="I236" s="13">
        <v>1000</v>
      </c>
      <c r="J236" s="13">
        <v>1000</v>
      </c>
      <c r="K236" s="266"/>
    </row>
    <row r="237" spans="1:11" outlineLevel="1">
      <c r="A237" s="92"/>
      <c r="B237" s="94"/>
      <c r="C237" s="149" t="s">
        <v>110</v>
      </c>
      <c r="D237" s="25">
        <f>SUM(D234:D236)</f>
        <v>4190</v>
      </c>
      <c r="E237" s="254">
        <f t="shared" ref="E237:F237" si="111">SUM(E234:E236)</f>
        <v>1940</v>
      </c>
      <c r="F237" s="254">
        <f t="shared" si="111"/>
        <v>4780</v>
      </c>
      <c r="G237" s="298">
        <f t="shared" ref="G237:H237" si="112">SUM(G234:G236)</f>
        <v>2400</v>
      </c>
      <c r="H237" s="254">
        <f t="shared" si="112"/>
        <v>3600</v>
      </c>
      <c r="I237" s="254">
        <f t="shared" ref="I237:J237" si="113">SUM(I234:I236)</f>
        <v>3700</v>
      </c>
      <c r="J237" s="254">
        <f t="shared" si="113"/>
        <v>3800</v>
      </c>
      <c r="K237" s="266"/>
    </row>
    <row r="238" spans="1:11" outlineLevel="1">
      <c r="A238" s="92"/>
      <c r="B238" s="94"/>
      <c r="C238" s="149"/>
      <c r="D238" s="90"/>
      <c r="E238" s="258"/>
      <c r="F238" s="262"/>
      <c r="G238" s="262"/>
      <c r="H238" s="262"/>
      <c r="I238" s="262"/>
      <c r="J238" s="262"/>
      <c r="K238" s="266"/>
    </row>
    <row r="239" spans="1:11" outlineLevel="1">
      <c r="A239" s="92"/>
      <c r="B239" s="150">
        <v>635</v>
      </c>
      <c r="C239" s="150" t="s">
        <v>22</v>
      </c>
      <c r="D239" s="95"/>
      <c r="E239" s="258"/>
      <c r="F239" s="262"/>
      <c r="G239" s="262"/>
      <c r="H239" s="262"/>
      <c r="I239" s="262"/>
      <c r="J239" s="262"/>
      <c r="K239" s="266"/>
    </row>
    <row r="240" spans="1:11" outlineLevel="1">
      <c r="A240" s="92"/>
      <c r="B240" s="96">
        <v>635004</v>
      </c>
      <c r="C240" s="97" t="s">
        <v>164</v>
      </c>
      <c r="D240" s="98">
        <v>1490</v>
      </c>
      <c r="E240" s="13">
        <v>410</v>
      </c>
      <c r="F240" s="13">
        <v>1000</v>
      </c>
      <c r="G240" s="278">
        <v>1000</v>
      </c>
      <c r="H240" s="13">
        <v>500</v>
      </c>
      <c r="I240" s="13">
        <v>500</v>
      </c>
      <c r="J240" s="13">
        <v>500</v>
      </c>
      <c r="K240" s="266"/>
    </row>
    <row r="241" spans="1:11" outlineLevel="1">
      <c r="A241" s="92"/>
      <c r="B241" s="94"/>
      <c r="C241" s="149" t="s">
        <v>110</v>
      </c>
      <c r="D241" s="25">
        <f>SUM(D240)</f>
        <v>1490</v>
      </c>
      <c r="E241" s="254">
        <f t="shared" ref="E241:F241" si="114">SUM(E240)</f>
        <v>410</v>
      </c>
      <c r="F241" s="254">
        <f t="shared" si="114"/>
        <v>1000</v>
      </c>
      <c r="G241" s="298">
        <f t="shared" ref="G241:H241" si="115">SUM(G240)</f>
        <v>1000</v>
      </c>
      <c r="H241" s="254">
        <f t="shared" si="115"/>
        <v>500</v>
      </c>
      <c r="I241" s="254">
        <f t="shared" ref="I241:J241" si="116">SUM(I240)</f>
        <v>500</v>
      </c>
      <c r="J241" s="254">
        <f t="shared" si="116"/>
        <v>500</v>
      </c>
      <c r="K241" s="266"/>
    </row>
    <row r="242" spans="1:11" ht="13.5" outlineLevel="1" thickBot="1">
      <c r="A242" s="92"/>
      <c r="B242" s="94"/>
      <c r="C242" s="89"/>
      <c r="D242" s="90"/>
      <c r="E242" s="258"/>
      <c r="F242" s="262"/>
      <c r="G242" s="262"/>
      <c r="H242" s="262"/>
      <c r="I242" s="262"/>
      <c r="J242" s="262"/>
      <c r="K242" s="266"/>
    </row>
    <row r="243" spans="1:11" ht="13.5" outlineLevel="1" thickBot="1">
      <c r="A243" s="76" t="s">
        <v>11</v>
      </c>
      <c r="B243" s="77"/>
      <c r="C243" s="79"/>
      <c r="D243" s="87">
        <f>D246+D249+D258+D254</f>
        <v>28950</v>
      </c>
      <c r="E243" s="87">
        <f t="shared" ref="E243:F243" si="117">E246+E249+E258+E254</f>
        <v>26800</v>
      </c>
      <c r="F243" s="87">
        <f t="shared" si="117"/>
        <v>28830</v>
      </c>
      <c r="G243" s="87">
        <f t="shared" ref="G243:H243" si="118">G246+G249+G258+G254</f>
        <v>28630</v>
      </c>
      <c r="H243" s="87">
        <f t="shared" si="118"/>
        <v>30350</v>
      </c>
      <c r="I243" s="87">
        <f t="shared" ref="I243:J243" si="119">I246+I249+I258+I254</f>
        <v>30850</v>
      </c>
      <c r="J243" s="87">
        <f t="shared" si="119"/>
        <v>31350</v>
      </c>
      <c r="K243" s="266"/>
    </row>
    <row r="244" spans="1:11" outlineLevel="1">
      <c r="A244" s="93"/>
      <c r="B244" s="150">
        <v>632</v>
      </c>
      <c r="C244" s="181" t="s">
        <v>20</v>
      </c>
      <c r="D244" s="95"/>
      <c r="E244" s="258"/>
      <c r="F244" s="262"/>
      <c r="G244" s="262"/>
      <c r="H244" s="262"/>
      <c r="I244" s="262"/>
      <c r="J244" s="262"/>
      <c r="K244" s="266"/>
    </row>
    <row r="245" spans="1:11" outlineLevel="1">
      <c r="A245" s="92"/>
      <c r="B245" s="101" t="s">
        <v>9</v>
      </c>
      <c r="C245" s="109" t="s">
        <v>35</v>
      </c>
      <c r="D245" s="98">
        <v>25510</v>
      </c>
      <c r="E245" s="13">
        <v>23900</v>
      </c>
      <c r="F245" s="13">
        <v>25500</v>
      </c>
      <c r="G245" s="278">
        <v>25500</v>
      </c>
      <c r="H245" s="13">
        <v>26000</v>
      </c>
      <c r="I245" s="13">
        <v>26500</v>
      </c>
      <c r="J245" s="13">
        <v>27000</v>
      </c>
      <c r="K245" s="266"/>
    </row>
    <row r="246" spans="1:11" outlineLevel="1">
      <c r="A246" s="92"/>
      <c r="B246" s="92"/>
      <c r="C246" s="149" t="s">
        <v>110</v>
      </c>
      <c r="D246" s="25">
        <f>SUM(D245)</f>
        <v>25510</v>
      </c>
      <c r="E246" s="254">
        <f t="shared" ref="E246:F246" si="120">SUM(E245)</f>
        <v>23900</v>
      </c>
      <c r="F246" s="254">
        <f t="shared" si="120"/>
        <v>25500</v>
      </c>
      <c r="G246" s="298">
        <f t="shared" ref="G246:H246" si="121">SUM(G245)</f>
        <v>25500</v>
      </c>
      <c r="H246" s="254">
        <f t="shared" si="121"/>
        <v>26000</v>
      </c>
      <c r="I246" s="254">
        <f t="shared" ref="I246:J246" si="122">SUM(I245)</f>
        <v>26500</v>
      </c>
      <c r="J246" s="254">
        <f t="shared" si="122"/>
        <v>27000</v>
      </c>
      <c r="K246" s="266"/>
    </row>
    <row r="247" spans="1:11" outlineLevel="1">
      <c r="A247" s="92"/>
      <c r="B247" s="182">
        <v>633</v>
      </c>
      <c r="C247" s="180" t="s">
        <v>53</v>
      </c>
      <c r="D247" s="46"/>
      <c r="E247" s="258"/>
      <c r="F247" s="262"/>
      <c r="G247" s="262"/>
      <c r="H247" s="262"/>
      <c r="I247" s="262"/>
      <c r="J247" s="262"/>
      <c r="K247" s="266"/>
    </row>
    <row r="248" spans="1:11" outlineLevel="1">
      <c r="A248" s="92"/>
      <c r="B248" s="101">
        <v>633006</v>
      </c>
      <c r="C248" s="97" t="s">
        <v>53</v>
      </c>
      <c r="D248" s="98">
        <v>2110</v>
      </c>
      <c r="E248" s="13">
        <v>220</v>
      </c>
      <c r="F248" s="13">
        <v>500</v>
      </c>
      <c r="G248" s="278">
        <v>300</v>
      </c>
      <c r="H248" s="13">
        <v>500</v>
      </c>
      <c r="I248" s="13">
        <v>500</v>
      </c>
      <c r="J248" s="13">
        <v>500</v>
      </c>
      <c r="K248" s="266"/>
    </row>
    <row r="249" spans="1:11" outlineLevel="1">
      <c r="A249" s="92"/>
      <c r="B249" s="92"/>
      <c r="C249" s="149" t="s">
        <v>110</v>
      </c>
      <c r="D249" s="25">
        <f>SUM(D248)</f>
        <v>2110</v>
      </c>
      <c r="E249" s="254">
        <f t="shared" ref="E249:F249" si="123">SUM(E248)</f>
        <v>220</v>
      </c>
      <c r="F249" s="254">
        <f t="shared" si="123"/>
        <v>500</v>
      </c>
      <c r="G249" s="298">
        <f t="shared" ref="G249:H249" si="124">SUM(G248)</f>
        <v>300</v>
      </c>
      <c r="H249" s="254">
        <f t="shared" si="124"/>
        <v>500</v>
      </c>
      <c r="I249" s="254">
        <f t="shared" ref="I249:J249" si="125">SUM(I248)</f>
        <v>500</v>
      </c>
      <c r="J249" s="254">
        <f t="shared" si="125"/>
        <v>500</v>
      </c>
      <c r="K249" s="266"/>
    </row>
    <row r="250" spans="1:11" hidden="1" outlineLevel="1">
      <c r="A250" s="92"/>
      <c r="B250" s="94"/>
      <c r="C250" s="149" t="s">
        <v>110</v>
      </c>
      <c r="D250" s="25"/>
      <c r="E250" s="258"/>
      <c r="F250" s="262"/>
      <c r="G250" s="262"/>
      <c r="H250" s="262"/>
      <c r="I250" s="262"/>
      <c r="J250" s="262"/>
      <c r="K250" s="266"/>
    </row>
    <row r="251" spans="1:11" outlineLevel="1">
      <c r="A251" s="92"/>
      <c r="B251" s="94"/>
      <c r="C251" s="149"/>
      <c r="D251" s="46"/>
      <c r="E251" s="258"/>
      <c r="F251" s="262"/>
      <c r="G251" s="262"/>
      <c r="H251" s="262"/>
      <c r="I251" s="262"/>
      <c r="J251" s="262"/>
      <c r="K251" s="266"/>
    </row>
    <row r="252" spans="1:11" outlineLevel="1">
      <c r="A252" s="92"/>
      <c r="B252" s="150">
        <v>635</v>
      </c>
      <c r="C252" s="150" t="s">
        <v>22</v>
      </c>
      <c r="D252" s="95"/>
      <c r="E252" s="258"/>
      <c r="F252" s="262"/>
      <c r="G252" s="262"/>
      <c r="H252" s="262"/>
      <c r="I252" s="262"/>
      <c r="J252" s="262"/>
      <c r="K252" s="266"/>
    </row>
    <row r="253" spans="1:11" outlineLevel="1">
      <c r="A253" s="92"/>
      <c r="B253" s="96">
        <v>635004</v>
      </c>
      <c r="C253" s="97" t="s">
        <v>193</v>
      </c>
      <c r="D253" s="98">
        <v>0</v>
      </c>
      <c r="E253" s="13">
        <v>1350</v>
      </c>
      <c r="F253" s="13">
        <v>1500</v>
      </c>
      <c r="G253" s="278">
        <v>1500</v>
      </c>
      <c r="H253" s="13">
        <v>1500</v>
      </c>
      <c r="I253" s="13">
        <v>1500</v>
      </c>
      <c r="J253" s="13">
        <v>1500</v>
      </c>
      <c r="K253" s="266"/>
    </row>
    <row r="254" spans="1:11" outlineLevel="1">
      <c r="A254" s="92"/>
      <c r="B254" s="94"/>
      <c r="C254" s="149" t="s">
        <v>110</v>
      </c>
      <c r="D254" s="25">
        <f>SUM(D253)</f>
        <v>0</v>
      </c>
      <c r="E254" s="254">
        <f t="shared" ref="E254:F254" si="126">SUM(E253)</f>
        <v>1350</v>
      </c>
      <c r="F254" s="254">
        <f t="shared" si="126"/>
        <v>1500</v>
      </c>
      <c r="G254" s="298">
        <f t="shared" ref="G254:H254" si="127">SUM(G253)</f>
        <v>1500</v>
      </c>
      <c r="H254" s="254">
        <f t="shared" si="127"/>
        <v>1500</v>
      </c>
      <c r="I254" s="254">
        <f t="shared" ref="I254:J254" si="128">SUM(I253)</f>
        <v>1500</v>
      </c>
      <c r="J254" s="254">
        <f t="shared" si="128"/>
        <v>1500</v>
      </c>
      <c r="K254" s="266"/>
    </row>
    <row r="255" spans="1:11" outlineLevel="1">
      <c r="A255" s="92"/>
      <c r="B255" s="94"/>
      <c r="C255" s="89"/>
      <c r="D255" s="90"/>
      <c r="E255" s="258"/>
      <c r="F255" s="262"/>
      <c r="G255" s="262"/>
      <c r="H255" s="262"/>
      <c r="I255" s="262"/>
      <c r="J255" s="262"/>
      <c r="K255" s="266"/>
    </row>
    <row r="256" spans="1:11" outlineLevel="1">
      <c r="A256" s="92"/>
      <c r="B256" s="156">
        <v>637</v>
      </c>
      <c r="C256" s="152" t="s">
        <v>23</v>
      </c>
      <c r="D256" s="95"/>
      <c r="E256" s="258"/>
      <c r="F256" s="262"/>
      <c r="G256" s="262"/>
      <c r="H256" s="262"/>
      <c r="I256" s="262"/>
      <c r="J256" s="262"/>
      <c r="K256" s="266"/>
    </row>
    <row r="257" spans="1:11" outlineLevel="1">
      <c r="A257" s="92"/>
      <c r="B257" s="96">
        <v>637027</v>
      </c>
      <c r="C257" s="109" t="s">
        <v>52</v>
      </c>
      <c r="D257" s="98">
        <v>1330</v>
      </c>
      <c r="E257" s="13">
        <v>1330</v>
      </c>
      <c r="F257" s="13">
        <v>1330</v>
      </c>
      <c r="G257" s="278">
        <v>1330</v>
      </c>
      <c r="H257" s="13">
        <v>2350</v>
      </c>
      <c r="I257" s="13">
        <v>2350</v>
      </c>
      <c r="J257" s="13">
        <v>2350</v>
      </c>
      <c r="K257" s="266"/>
    </row>
    <row r="258" spans="1:11" outlineLevel="1">
      <c r="A258" s="92"/>
      <c r="B258" s="94"/>
      <c r="C258" s="149" t="s">
        <v>110</v>
      </c>
      <c r="D258" s="25">
        <f>SUM(D257)</f>
        <v>1330</v>
      </c>
      <c r="E258" s="254">
        <f t="shared" ref="E258:F258" si="129">SUM(E257)</f>
        <v>1330</v>
      </c>
      <c r="F258" s="254">
        <f t="shared" si="129"/>
        <v>1330</v>
      </c>
      <c r="G258" s="298">
        <f t="shared" ref="G258:H258" si="130">SUM(G257)</f>
        <v>1330</v>
      </c>
      <c r="H258" s="254">
        <f t="shared" si="130"/>
        <v>2350</v>
      </c>
      <c r="I258" s="254">
        <f t="shared" ref="I258:J258" si="131">SUM(I257)</f>
        <v>2350</v>
      </c>
      <c r="J258" s="254">
        <f t="shared" si="131"/>
        <v>2350</v>
      </c>
      <c r="K258" s="266"/>
    </row>
    <row r="259" spans="1:11" s="122" customFormat="1" ht="13.5" outlineLevel="1" thickBot="1">
      <c r="A259" s="92"/>
      <c r="B259" s="94"/>
      <c r="C259" s="89"/>
      <c r="D259" s="90"/>
      <c r="E259" s="258"/>
      <c r="F259" s="258"/>
      <c r="G259" s="258"/>
      <c r="H259" s="258"/>
      <c r="I259" s="258"/>
      <c r="J259" s="258"/>
      <c r="K259" s="268"/>
    </row>
    <row r="260" spans="1:11" ht="13.5" outlineLevel="1" thickBot="1">
      <c r="A260" s="333" t="s">
        <v>165</v>
      </c>
      <c r="B260" s="334"/>
      <c r="C260" s="335"/>
      <c r="D260" s="87">
        <f>D264</f>
        <v>9110</v>
      </c>
      <c r="E260" s="111">
        <f t="shared" ref="E260:F260" si="132">E264</f>
        <v>5400</v>
      </c>
      <c r="F260" s="111">
        <f t="shared" si="132"/>
        <v>9100</v>
      </c>
      <c r="G260" s="111">
        <f t="shared" ref="G260:H260" si="133">G264</f>
        <v>8000</v>
      </c>
      <c r="H260" s="111">
        <f t="shared" si="133"/>
        <v>8000</v>
      </c>
      <c r="I260" s="111">
        <f t="shared" ref="I260:J260" si="134">I264</f>
        <v>8000</v>
      </c>
      <c r="J260" s="111">
        <f t="shared" si="134"/>
        <v>8000</v>
      </c>
      <c r="K260" s="266"/>
    </row>
    <row r="261" spans="1:11" outlineLevel="1">
      <c r="A261" s="92"/>
      <c r="B261" s="112">
        <v>637015</v>
      </c>
      <c r="C261" s="123" t="s">
        <v>170</v>
      </c>
      <c r="D261" s="99">
        <v>4860</v>
      </c>
      <c r="E261" s="13">
        <v>0</v>
      </c>
      <c r="F261" s="13">
        <v>4000</v>
      </c>
      <c r="G261" s="278">
        <v>2500</v>
      </c>
      <c r="H261" s="13">
        <v>2500</v>
      </c>
      <c r="I261" s="13">
        <v>2500</v>
      </c>
      <c r="J261" s="13">
        <v>2500</v>
      </c>
      <c r="K261" s="266"/>
    </row>
    <row r="262" spans="1:11" outlineLevel="1">
      <c r="A262" s="92"/>
      <c r="B262" s="96">
        <v>632001</v>
      </c>
      <c r="C262" s="109" t="s">
        <v>35</v>
      </c>
      <c r="D262" s="98">
        <v>1320</v>
      </c>
      <c r="E262" s="13">
        <v>2370</v>
      </c>
      <c r="F262" s="13">
        <v>2300</v>
      </c>
      <c r="G262" s="278">
        <v>1500</v>
      </c>
      <c r="H262" s="13">
        <v>1500</v>
      </c>
      <c r="I262" s="13">
        <v>1500</v>
      </c>
      <c r="J262" s="13">
        <v>1500</v>
      </c>
      <c r="K262" s="266"/>
    </row>
    <row r="263" spans="1:11" outlineLevel="1">
      <c r="A263" s="92"/>
      <c r="B263" s="96">
        <v>632002</v>
      </c>
      <c r="C263" s="97" t="s">
        <v>163</v>
      </c>
      <c r="D263" s="98">
        <v>2930</v>
      </c>
      <c r="E263" s="13">
        <v>3030</v>
      </c>
      <c r="F263" s="13">
        <v>2800</v>
      </c>
      <c r="G263" s="278">
        <v>4000</v>
      </c>
      <c r="H263" s="13">
        <v>4000</v>
      </c>
      <c r="I263" s="13">
        <v>4000</v>
      </c>
      <c r="J263" s="13">
        <v>4000</v>
      </c>
      <c r="K263" s="266"/>
    </row>
    <row r="264" spans="1:11" outlineLevel="1">
      <c r="A264" s="92"/>
      <c r="B264" s="94"/>
      <c r="C264" s="149" t="s">
        <v>110</v>
      </c>
      <c r="D264" s="25">
        <f>SUM(D261:D263)</f>
        <v>9110</v>
      </c>
      <c r="E264" s="254">
        <f t="shared" ref="E264:F264" si="135">SUM(E261:E263)</f>
        <v>5400</v>
      </c>
      <c r="F264" s="254">
        <f t="shared" si="135"/>
        <v>9100</v>
      </c>
      <c r="G264" s="298">
        <f t="shared" ref="G264:H264" si="136">SUM(G261:G263)</f>
        <v>8000</v>
      </c>
      <c r="H264" s="254">
        <f t="shared" si="136"/>
        <v>8000</v>
      </c>
      <c r="I264" s="254">
        <f t="shared" ref="I264:J264" si="137">SUM(I261:I263)</f>
        <v>8000</v>
      </c>
      <c r="J264" s="254">
        <f t="shared" si="137"/>
        <v>8000</v>
      </c>
      <c r="K264" s="266"/>
    </row>
    <row r="265" spans="1:11" ht="13.5" outlineLevel="1" thickBot="1">
      <c r="A265" s="92"/>
      <c r="B265" s="94"/>
      <c r="C265" s="89"/>
      <c r="D265" s="90"/>
      <c r="E265" s="258"/>
      <c r="F265" s="262"/>
      <c r="G265" s="262"/>
      <c r="H265" s="262"/>
      <c r="I265" s="262"/>
      <c r="J265" s="262"/>
      <c r="K265" s="266"/>
    </row>
    <row r="266" spans="1:11" ht="13.5" outlineLevel="1" thickBot="1">
      <c r="A266" s="76" t="s">
        <v>131</v>
      </c>
      <c r="B266" s="80"/>
      <c r="C266" s="79"/>
      <c r="D266" s="87">
        <f>D270+D274+D279</f>
        <v>18180</v>
      </c>
      <c r="E266" s="87">
        <f t="shared" ref="E266:F266" si="138">E270+E274+E279</f>
        <v>17640</v>
      </c>
      <c r="F266" s="87">
        <f t="shared" si="138"/>
        <v>17650</v>
      </c>
      <c r="G266" s="87">
        <f t="shared" ref="G266:H266" si="139">G270+G274+G279</f>
        <v>16500</v>
      </c>
      <c r="H266" s="87">
        <f t="shared" si="139"/>
        <v>15950</v>
      </c>
      <c r="I266" s="87">
        <f t="shared" ref="I266:J266" si="140">I270+I274+I279</f>
        <v>16990</v>
      </c>
      <c r="J266" s="87">
        <f t="shared" si="140"/>
        <v>18030</v>
      </c>
      <c r="K266" s="266"/>
    </row>
    <row r="267" spans="1:11" outlineLevel="1">
      <c r="A267" s="93"/>
      <c r="B267" s="150">
        <v>632</v>
      </c>
      <c r="C267" s="155" t="s">
        <v>276</v>
      </c>
      <c r="D267" s="95"/>
      <c r="E267" s="258"/>
      <c r="F267" s="262"/>
      <c r="G267" s="262"/>
      <c r="H267" s="262"/>
      <c r="I267" s="262"/>
      <c r="J267" s="262"/>
      <c r="K267" s="266"/>
    </row>
    <row r="268" spans="1:11" outlineLevel="1">
      <c r="A268" s="92"/>
      <c r="B268" s="101" t="s">
        <v>9</v>
      </c>
      <c r="C268" s="97" t="s">
        <v>35</v>
      </c>
      <c r="D268" s="98">
        <v>11400</v>
      </c>
      <c r="E268" s="13">
        <v>16380</v>
      </c>
      <c r="F268" s="13">
        <v>15500</v>
      </c>
      <c r="G268" s="278">
        <v>13500</v>
      </c>
      <c r="H268" s="13">
        <v>13550</v>
      </c>
      <c r="I268" s="13">
        <v>14560</v>
      </c>
      <c r="J268" s="13">
        <v>15580</v>
      </c>
      <c r="K268" s="266"/>
    </row>
    <row r="269" spans="1:11" outlineLevel="1">
      <c r="A269" s="92"/>
      <c r="B269" s="96">
        <v>632002</v>
      </c>
      <c r="C269" s="97" t="s">
        <v>36</v>
      </c>
      <c r="D269" s="98">
        <v>400</v>
      </c>
      <c r="E269" s="13">
        <v>290</v>
      </c>
      <c r="F269" s="13">
        <v>600</v>
      </c>
      <c r="G269" s="278">
        <v>700</v>
      </c>
      <c r="H269" s="13">
        <v>750</v>
      </c>
      <c r="I269" s="13">
        <v>780</v>
      </c>
      <c r="J269" s="13">
        <v>800</v>
      </c>
      <c r="K269" s="266"/>
    </row>
    <row r="270" spans="1:11" outlineLevel="1">
      <c r="A270" s="92"/>
      <c r="B270" s="94"/>
      <c r="C270" s="149" t="s">
        <v>110</v>
      </c>
      <c r="D270" s="25">
        <f>SUM(D268:D269)</f>
        <v>11800</v>
      </c>
      <c r="E270" s="254">
        <f t="shared" ref="E270:F270" si="141">SUM(E268:E269)</f>
        <v>16670</v>
      </c>
      <c r="F270" s="254">
        <f t="shared" si="141"/>
        <v>16100</v>
      </c>
      <c r="G270" s="298">
        <f t="shared" ref="G270:H270" si="142">SUM(G268:G269)</f>
        <v>14200</v>
      </c>
      <c r="H270" s="254">
        <f t="shared" si="142"/>
        <v>14300</v>
      </c>
      <c r="I270" s="254">
        <f t="shared" ref="I270:J270" si="143">SUM(I268:I269)</f>
        <v>15340</v>
      </c>
      <c r="J270" s="254">
        <f t="shared" si="143"/>
        <v>16380</v>
      </c>
      <c r="K270" s="266"/>
    </row>
    <row r="271" spans="1:11" outlineLevel="1">
      <c r="A271" s="92"/>
      <c r="B271" s="94"/>
      <c r="C271" s="89"/>
      <c r="D271" s="90"/>
      <c r="E271" s="258"/>
      <c r="F271" s="262"/>
      <c r="G271" s="262"/>
      <c r="H271" s="262"/>
      <c r="I271" s="262"/>
      <c r="J271" s="262"/>
      <c r="K271" s="266"/>
    </row>
    <row r="272" spans="1:11" outlineLevel="1">
      <c r="A272" s="92"/>
      <c r="B272" s="150">
        <v>633</v>
      </c>
      <c r="C272" s="150" t="s">
        <v>21</v>
      </c>
      <c r="D272" s="95"/>
      <c r="E272" s="258"/>
      <c r="F272" s="262"/>
      <c r="G272" s="262"/>
      <c r="H272" s="262"/>
      <c r="I272" s="262"/>
      <c r="J272" s="262"/>
      <c r="K272" s="266"/>
    </row>
    <row r="273" spans="1:11" outlineLevel="1">
      <c r="A273" s="92"/>
      <c r="B273" s="96">
        <v>633006</v>
      </c>
      <c r="C273" s="97" t="s">
        <v>40</v>
      </c>
      <c r="D273" s="98">
        <v>0</v>
      </c>
      <c r="E273" s="13">
        <v>120</v>
      </c>
      <c r="F273" s="13">
        <v>150</v>
      </c>
      <c r="G273" s="278">
        <v>150</v>
      </c>
      <c r="H273" s="13">
        <v>150</v>
      </c>
      <c r="I273" s="13">
        <v>150</v>
      </c>
      <c r="J273" s="13">
        <v>150</v>
      </c>
      <c r="K273" s="266"/>
    </row>
    <row r="274" spans="1:11" outlineLevel="1">
      <c r="A274" s="92"/>
      <c r="B274" s="115"/>
      <c r="C274" s="149" t="s">
        <v>110</v>
      </c>
      <c r="D274" s="25">
        <f>SUM(D273)</f>
        <v>0</v>
      </c>
      <c r="E274" s="254">
        <f t="shared" ref="E274:F274" si="144">SUM(E273)</f>
        <v>120</v>
      </c>
      <c r="F274" s="254">
        <f t="shared" si="144"/>
        <v>150</v>
      </c>
      <c r="G274" s="298">
        <f t="shared" ref="G274:H274" si="145">SUM(G273)</f>
        <v>150</v>
      </c>
      <c r="H274" s="254">
        <f t="shared" si="145"/>
        <v>150</v>
      </c>
      <c r="I274" s="254">
        <f t="shared" ref="I274:J274" si="146">SUM(I273)</f>
        <v>150</v>
      </c>
      <c r="J274" s="254">
        <f t="shared" si="146"/>
        <v>150</v>
      </c>
      <c r="K274" s="266"/>
    </row>
    <row r="275" spans="1:11" outlineLevel="1">
      <c r="A275" s="92"/>
      <c r="B275" s="115"/>
      <c r="C275" s="89"/>
      <c r="D275" s="90"/>
      <c r="E275" s="258"/>
      <c r="F275" s="262"/>
      <c r="G275" s="262"/>
      <c r="H275" s="262"/>
      <c r="I275" s="262"/>
      <c r="J275" s="262"/>
      <c r="K275" s="266"/>
    </row>
    <row r="276" spans="1:11" outlineLevel="1">
      <c r="A276" s="92"/>
      <c r="B276" s="150">
        <v>635</v>
      </c>
      <c r="C276" s="150" t="s">
        <v>22</v>
      </c>
      <c r="D276" s="95"/>
      <c r="E276" s="258"/>
      <c r="F276" s="262"/>
      <c r="G276" s="262"/>
      <c r="H276" s="262"/>
      <c r="I276" s="262"/>
      <c r="J276" s="262"/>
      <c r="K276" s="266"/>
    </row>
    <row r="277" spans="1:11" outlineLevel="1">
      <c r="A277" s="92"/>
      <c r="B277" s="96">
        <v>635004</v>
      </c>
      <c r="C277" s="109" t="s">
        <v>132</v>
      </c>
      <c r="D277" s="98">
        <v>390</v>
      </c>
      <c r="E277" s="13">
        <v>90</v>
      </c>
      <c r="F277" s="13">
        <v>400</v>
      </c>
      <c r="G277" s="278">
        <v>100</v>
      </c>
      <c r="H277" s="13">
        <v>500</v>
      </c>
      <c r="I277" s="13">
        <v>500</v>
      </c>
      <c r="J277" s="13">
        <v>500</v>
      </c>
      <c r="K277" s="266"/>
    </row>
    <row r="278" spans="1:11" outlineLevel="1">
      <c r="A278" s="92"/>
      <c r="B278" s="96">
        <v>635006</v>
      </c>
      <c r="C278" s="109" t="s">
        <v>46</v>
      </c>
      <c r="D278" s="98">
        <v>5990</v>
      </c>
      <c r="E278" s="13">
        <v>760</v>
      </c>
      <c r="F278" s="13">
        <v>1000</v>
      </c>
      <c r="G278" s="278">
        <v>2050</v>
      </c>
      <c r="H278" s="13">
        <v>1000</v>
      </c>
      <c r="I278" s="13">
        <v>1000</v>
      </c>
      <c r="J278" s="13">
        <v>1000</v>
      </c>
      <c r="K278" s="266"/>
    </row>
    <row r="279" spans="1:11" outlineLevel="1">
      <c r="A279" s="92"/>
      <c r="B279" s="94"/>
      <c r="C279" s="149" t="s">
        <v>110</v>
      </c>
      <c r="D279" s="25">
        <f>SUM(D277:D278)</f>
        <v>6380</v>
      </c>
      <c r="E279" s="254">
        <f t="shared" ref="E279:F279" si="147">SUM(E277:E278)</f>
        <v>850</v>
      </c>
      <c r="F279" s="254">
        <f t="shared" si="147"/>
        <v>1400</v>
      </c>
      <c r="G279" s="298">
        <f t="shared" ref="G279:H279" si="148">SUM(G277:G278)</f>
        <v>2150</v>
      </c>
      <c r="H279" s="254">
        <f t="shared" si="148"/>
        <v>1500</v>
      </c>
      <c r="I279" s="254">
        <f t="shared" ref="I279:J279" si="149">SUM(I277:I278)</f>
        <v>1500</v>
      </c>
      <c r="J279" s="254">
        <f t="shared" si="149"/>
        <v>1500</v>
      </c>
      <c r="K279" s="266"/>
    </row>
    <row r="280" spans="1:11" ht="13.5" outlineLevel="1" thickBot="1">
      <c r="A280" s="92"/>
      <c r="B280" s="93"/>
      <c r="C280" s="93"/>
      <c r="D280" s="95"/>
      <c r="E280" s="258"/>
      <c r="F280" s="262"/>
      <c r="G280" s="262"/>
      <c r="H280" s="262"/>
      <c r="I280" s="262"/>
      <c r="J280" s="262"/>
      <c r="K280" s="266"/>
    </row>
    <row r="281" spans="1:11" ht="13.5" outlineLevel="1" thickBot="1">
      <c r="A281" s="76" t="s">
        <v>83</v>
      </c>
      <c r="B281" s="80"/>
      <c r="C281" s="79"/>
      <c r="D281" s="111">
        <f>D284+D290+D294+D299+D303+D308</f>
        <v>29332</v>
      </c>
      <c r="E281" s="111">
        <f t="shared" ref="E281:F281" si="150">E284+E290+E294+E299+E303+E308</f>
        <v>34720</v>
      </c>
      <c r="F281" s="111">
        <f t="shared" si="150"/>
        <v>36480</v>
      </c>
      <c r="G281" s="111">
        <f t="shared" ref="G281:H281" si="151">G284+G290+G294+G299+G303+G308</f>
        <v>36530</v>
      </c>
      <c r="H281" s="111">
        <f t="shared" si="151"/>
        <v>40530</v>
      </c>
      <c r="I281" s="111">
        <f t="shared" ref="I281:J281" si="152">I284+I290+I294+I299+I303+I308</f>
        <v>37140</v>
      </c>
      <c r="J281" s="111">
        <f t="shared" si="152"/>
        <v>37250</v>
      </c>
      <c r="K281" s="266"/>
    </row>
    <row r="282" spans="1:11" outlineLevel="1">
      <c r="A282" s="92"/>
      <c r="B282" s="150">
        <v>632</v>
      </c>
      <c r="C282" s="155" t="s">
        <v>282</v>
      </c>
      <c r="D282" s="95"/>
      <c r="E282" s="258"/>
      <c r="F282" s="262"/>
      <c r="G282" s="262"/>
      <c r="H282" s="262"/>
      <c r="I282" s="262"/>
      <c r="J282" s="262"/>
      <c r="K282" s="266"/>
    </row>
    <row r="283" spans="1:11" outlineLevel="1">
      <c r="A283" s="92"/>
      <c r="B283" s="101" t="s">
        <v>9</v>
      </c>
      <c r="C283" s="109" t="s">
        <v>35</v>
      </c>
      <c r="D283" s="98">
        <v>4870</v>
      </c>
      <c r="E283" s="13">
        <v>5400</v>
      </c>
      <c r="F283" s="13">
        <v>5500</v>
      </c>
      <c r="G283" s="278">
        <v>7000</v>
      </c>
      <c r="H283" s="13">
        <v>7200</v>
      </c>
      <c r="I283" s="13">
        <v>7300</v>
      </c>
      <c r="J283" s="13">
        <v>7400</v>
      </c>
      <c r="K283" s="266"/>
    </row>
    <row r="284" spans="1:11" outlineLevel="1">
      <c r="A284" s="92"/>
      <c r="B284" s="94"/>
      <c r="C284" s="149" t="s">
        <v>110</v>
      </c>
      <c r="D284" s="25">
        <f>SUM(D283:D283)</f>
        <v>4870</v>
      </c>
      <c r="E284" s="254">
        <f t="shared" ref="E284:F284" si="153">SUM(E283:E283)</f>
        <v>5400</v>
      </c>
      <c r="F284" s="254">
        <f t="shared" si="153"/>
        <v>5500</v>
      </c>
      <c r="G284" s="298">
        <f t="shared" ref="G284:H284" si="154">SUM(G283:G283)</f>
        <v>7000</v>
      </c>
      <c r="H284" s="254">
        <f t="shared" si="154"/>
        <v>7200</v>
      </c>
      <c r="I284" s="254">
        <f t="shared" ref="I284:J284" si="155">SUM(I283:I283)</f>
        <v>7300</v>
      </c>
      <c r="J284" s="254">
        <f t="shared" si="155"/>
        <v>7400</v>
      </c>
      <c r="K284" s="266"/>
    </row>
    <row r="285" spans="1:11" outlineLevel="1">
      <c r="A285" s="92"/>
      <c r="B285" s="94"/>
      <c r="C285" s="89"/>
      <c r="D285" s="90"/>
      <c r="E285" s="258"/>
      <c r="F285" s="262"/>
      <c r="G285" s="262"/>
      <c r="H285" s="262"/>
      <c r="I285" s="262"/>
      <c r="J285" s="262"/>
      <c r="K285" s="266"/>
    </row>
    <row r="286" spans="1:11" outlineLevel="1">
      <c r="A286" s="92"/>
      <c r="B286" s="150">
        <v>633</v>
      </c>
      <c r="C286" s="150" t="s">
        <v>21</v>
      </c>
      <c r="D286" s="95"/>
      <c r="E286" s="258"/>
      <c r="F286" s="262"/>
      <c r="G286" s="262"/>
      <c r="H286" s="262"/>
      <c r="I286" s="262"/>
      <c r="J286" s="262"/>
      <c r="K286" s="266"/>
    </row>
    <row r="287" spans="1:11" outlineLevel="1">
      <c r="A287" s="92"/>
      <c r="B287" s="96">
        <v>633006</v>
      </c>
      <c r="C287" s="97" t="s">
        <v>40</v>
      </c>
      <c r="D287" s="98">
        <v>690</v>
      </c>
      <c r="E287" s="13">
        <v>1700</v>
      </c>
      <c r="F287" s="13">
        <v>1200</v>
      </c>
      <c r="G287" s="278">
        <v>700</v>
      </c>
      <c r="H287" s="13">
        <v>1000</v>
      </c>
      <c r="I287" s="13">
        <v>1000</v>
      </c>
      <c r="J287" s="13">
        <v>1000</v>
      </c>
      <c r="K287" s="266"/>
    </row>
    <row r="288" spans="1:11" outlineLevel="1">
      <c r="A288" s="92"/>
      <c r="B288" s="96">
        <v>633010</v>
      </c>
      <c r="C288" s="109" t="s">
        <v>134</v>
      </c>
      <c r="D288" s="98">
        <v>310</v>
      </c>
      <c r="E288" s="13">
        <v>790</v>
      </c>
      <c r="F288" s="13">
        <v>1300</v>
      </c>
      <c r="G288" s="278">
        <v>1300</v>
      </c>
      <c r="H288" s="13">
        <v>1300</v>
      </c>
      <c r="I288" s="13">
        <v>1300</v>
      </c>
      <c r="J288" s="13">
        <v>1300</v>
      </c>
      <c r="K288" s="266"/>
    </row>
    <row r="289" spans="1:11" outlineLevel="1">
      <c r="A289" s="92"/>
      <c r="B289" s="96">
        <v>633015</v>
      </c>
      <c r="C289" s="109" t="s">
        <v>114</v>
      </c>
      <c r="D289" s="98">
        <v>410</v>
      </c>
      <c r="E289" s="13">
        <v>380</v>
      </c>
      <c r="F289" s="13">
        <v>500</v>
      </c>
      <c r="G289" s="278">
        <v>500</v>
      </c>
      <c r="H289" s="13">
        <v>500</v>
      </c>
      <c r="I289" s="13">
        <v>510</v>
      </c>
      <c r="J289" s="13">
        <v>520</v>
      </c>
      <c r="K289" s="266"/>
    </row>
    <row r="290" spans="1:11" outlineLevel="1">
      <c r="A290" s="92"/>
      <c r="B290" s="94"/>
      <c r="C290" s="149" t="s">
        <v>110</v>
      </c>
      <c r="D290" s="25">
        <f>SUM(D287:D289)</f>
        <v>1410</v>
      </c>
      <c r="E290" s="254">
        <f t="shared" ref="E290:F290" si="156">SUM(E287:E289)</f>
        <v>2870</v>
      </c>
      <c r="F290" s="254">
        <f t="shared" si="156"/>
        <v>3000</v>
      </c>
      <c r="G290" s="298">
        <f t="shared" ref="G290:H290" si="157">SUM(G287:G289)</f>
        <v>2500</v>
      </c>
      <c r="H290" s="254">
        <f t="shared" si="157"/>
        <v>2800</v>
      </c>
      <c r="I290" s="254">
        <f t="shared" ref="I290:J290" si="158">SUM(I287:I289)</f>
        <v>2810</v>
      </c>
      <c r="J290" s="254">
        <f t="shared" si="158"/>
        <v>2820</v>
      </c>
      <c r="K290" s="266"/>
    </row>
    <row r="291" spans="1:11" outlineLevel="1">
      <c r="A291" s="92"/>
      <c r="B291" s="94"/>
      <c r="C291" s="89"/>
      <c r="D291" s="90"/>
      <c r="E291" s="258"/>
      <c r="F291" s="262"/>
      <c r="G291" s="262"/>
      <c r="H291" s="262"/>
      <c r="I291" s="262"/>
      <c r="J291" s="262"/>
      <c r="K291" s="266"/>
    </row>
    <row r="292" spans="1:11" outlineLevel="1">
      <c r="A292" s="92"/>
      <c r="B292" s="150">
        <v>634</v>
      </c>
      <c r="C292" s="150" t="s">
        <v>3</v>
      </c>
      <c r="D292" s="95"/>
      <c r="E292" s="258"/>
      <c r="F292" s="262"/>
      <c r="G292" s="262"/>
      <c r="H292" s="262"/>
      <c r="I292" s="262"/>
      <c r="J292" s="262"/>
      <c r="K292" s="266"/>
    </row>
    <row r="293" spans="1:11" outlineLevel="1">
      <c r="A293" s="92"/>
      <c r="B293" s="107">
        <v>634004</v>
      </c>
      <c r="C293" s="118" t="s">
        <v>181</v>
      </c>
      <c r="D293" s="98">
        <v>5460</v>
      </c>
      <c r="E293" s="13">
        <v>5070</v>
      </c>
      <c r="F293" s="13">
        <v>5000</v>
      </c>
      <c r="G293" s="278">
        <v>5000</v>
      </c>
      <c r="H293" s="13">
        <v>5000</v>
      </c>
      <c r="I293" s="13">
        <v>5000</v>
      </c>
      <c r="J293" s="13">
        <v>5000</v>
      </c>
      <c r="K293" s="266"/>
    </row>
    <row r="294" spans="1:11" outlineLevel="1">
      <c r="A294" s="92"/>
      <c r="B294" s="116"/>
      <c r="C294" s="149" t="s">
        <v>110</v>
      </c>
      <c r="D294" s="25">
        <f>SUM(D293:D293)</f>
        <v>5460</v>
      </c>
      <c r="E294" s="254">
        <f t="shared" ref="E294:F294" si="159">SUM(E293:E293)</f>
        <v>5070</v>
      </c>
      <c r="F294" s="254">
        <f t="shared" si="159"/>
        <v>5000</v>
      </c>
      <c r="G294" s="298">
        <f t="shared" ref="G294:H294" si="160">SUM(G293:G293)</f>
        <v>5000</v>
      </c>
      <c r="H294" s="254">
        <f t="shared" si="160"/>
        <v>5000</v>
      </c>
      <c r="I294" s="254">
        <f t="shared" ref="I294:J294" si="161">SUM(I293:I293)</f>
        <v>5000</v>
      </c>
      <c r="J294" s="254">
        <f t="shared" si="161"/>
        <v>5000</v>
      </c>
      <c r="K294" s="266"/>
    </row>
    <row r="295" spans="1:11" outlineLevel="1">
      <c r="A295" s="92"/>
      <c r="B295" s="116"/>
      <c r="C295" s="89"/>
      <c r="D295" s="90"/>
      <c r="E295" s="258"/>
      <c r="F295" s="262"/>
      <c r="G295" s="262"/>
      <c r="H295" s="262"/>
      <c r="I295" s="262"/>
      <c r="J295" s="262"/>
      <c r="K295" s="266"/>
    </row>
    <row r="296" spans="1:11" outlineLevel="1">
      <c r="A296" s="92"/>
      <c r="B296" s="150">
        <v>635</v>
      </c>
      <c r="C296" s="150" t="s">
        <v>22</v>
      </c>
      <c r="D296" s="95"/>
      <c r="E296" s="258"/>
      <c r="F296" s="262"/>
      <c r="G296" s="262"/>
      <c r="H296" s="262"/>
      <c r="I296" s="262"/>
      <c r="J296" s="262"/>
      <c r="K296" s="266"/>
    </row>
    <row r="297" spans="1:11" outlineLevel="1">
      <c r="A297" s="92"/>
      <c r="B297" s="107">
        <v>635004</v>
      </c>
      <c r="C297" s="114" t="s">
        <v>130</v>
      </c>
      <c r="D297" s="98">
        <v>0</v>
      </c>
      <c r="E297" s="13">
        <v>340</v>
      </c>
      <c r="F297" s="13">
        <v>500</v>
      </c>
      <c r="G297" s="278">
        <v>550</v>
      </c>
      <c r="H297" s="13">
        <v>550</v>
      </c>
      <c r="I297" s="13">
        <v>550</v>
      </c>
      <c r="J297" s="13">
        <v>550</v>
      </c>
      <c r="K297" s="266"/>
    </row>
    <row r="298" spans="1:11" outlineLevel="1">
      <c r="A298" s="92"/>
      <c r="B298" s="107">
        <v>635006</v>
      </c>
      <c r="C298" s="114" t="s">
        <v>210</v>
      </c>
      <c r="D298" s="98">
        <v>0</v>
      </c>
      <c r="E298" s="13">
        <v>0</v>
      </c>
      <c r="F298" s="13">
        <v>1500</v>
      </c>
      <c r="G298" s="278">
        <v>0</v>
      </c>
      <c r="H298" s="13">
        <v>3500</v>
      </c>
      <c r="I298" s="13">
        <v>0</v>
      </c>
      <c r="J298" s="13">
        <v>0</v>
      </c>
      <c r="K298" s="266"/>
    </row>
    <row r="299" spans="1:11" outlineLevel="1">
      <c r="A299" s="92"/>
      <c r="B299" s="94"/>
      <c r="C299" s="149" t="s">
        <v>110</v>
      </c>
      <c r="D299" s="25">
        <f>SUM(D297:D298)</f>
        <v>0</v>
      </c>
      <c r="E299" s="254">
        <f t="shared" ref="E299:F299" si="162">SUM(E297:E298)</f>
        <v>340</v>
      </c>
      <c r="F299" s="254">
        <f t="shared" si="162"/>
        <v>2000</v>
      </c>
      <c r="G299" s="298">
        <f t="shared" ref="G299:H299" si="163">SUM(G297:G298)</f>
        <v>550</v>
      </c>
      <c r="H299" s="254">
        <f t="shared" si="163"/>
        <v>4050</v>
      </c>
      <c r="I299" s="254">
        <f t="shared" ref="I299:J299" si="164">SUM(I297:I298)</f>
        <v>550</v>
      </c>
      <c r="J299" s="254">
        <f t="shared" si="164"/>
        <v>550</v>
      </c>
      <c r="K299" s="266"/>
    </row>
    <row r="300" spans="1:11" outlineLevel="1">
      <c r="A300" s="92"/>
      <c r="B300" s="94"/>
      <c r="C300" s="89"/>
      <c r="D300" s="90"/>
      <c r="E300" s="258"/>
      <c r="F300" s="262"/>
      <c r="G300" s="262"/>
      <c r="H300" s="262"/>
      <c r="I300" s="262"/>
      <c r="J300" s="262"/>
      <c r="K300" s="266"/>
    </row>
    <row r="301" spans="1:11" outlineLevel="1">
      <c r="A301" s="92"/>
      <c r="B301" s="150">
        <v>637</v>
      </c>
      <c r="C301" s="150" t="s">
        <v>23</v>
      </c>
      <c r="D301" s="95"/>
      <c r="E301" s="258"/>
      <c r="F301" s="262"/>
      <c r="G301" s="262"/>
      <c r="H301" s="262"/>
      <c r="I301" s="262"/>
      <c r="J301" s="262"/>
      <c r="K301" s="266"/>
    </row>
    <row r="302" spans="1:11" outlineLevel="1">
      <c r="A302" s="92"/>
      <c r="B302" s="96">
        <v>637002</v>
      </c>
      <c r="C302" s="109" t="s">
        <v>136</v>
      </c>
      <c r="D302" s="98">
        <v>330</v>
      </c>
      <c r="E302" s="13">
        <v>5060</v>
      </c>
      <c r="F302" s="13">
        <v>5000</v>
      </c>
      <c r="G302" s="278">
        <v>5500</v>
      </c>
      <c r="H302" s="13">
        <v>5500</v>
      </c>
      <c r="I302" s="13">
        <v>5500</v>
      </c>
      <c r="J302" s="13">
        <v>5500</v>
      </c>
      <c r="K302" s="266"/>
    </row>
    <row r="303" spans="1:11" outlineLevel="1">
      <c r="A303" s="92"/>
      <c r="B303" s="94"/>
      <c r="C303" s="149" t="s">
        <v>110</v>
      </c>
      <c r="D303" s="25">
        <f>SUM(D302)</f>
        <v>330</v>
      </c>
      <c r="E303" s="254">
        <f t="shared" ref="E303:F303" si="165">SUM(E302)</f>
        <v>5060</v>
      </c>
      <c r="F303" s="254">
        <f t="shared" si="165"/>
        <v>5000</v>
      </c>
      <c r="G303" s="298">
        <f t="shared" ref="G303:H303" si="166">SUM(G302)</f>
        <v>5500</v>
      </c>
      <c r="H303" s="254">
        <f t="shared" si="166"/>
        <v>5500</v>
      </c>
      <c r="I303" s="254">
        <f t="shared" ref="I303:J303" si="167">SUM(I302)</f>
        <v>5500</v>
      </c>
      <c r="J303" s="254">
        <f t="shared" si="167"/>
        <v>5500</v>
      </c>
      <c r="K303" s="266"/>
    </row>
    <row r="304" spans="1:11" outlineLevel="1">
      <c r="A304" s="92"/>
      <c r="B304" s="94"/>
      <c r="C304" s="89"/>
      <c r="D304" s="90"/>
      <c r="E304" s="258"/>
      <c r="F304" s="262"/>
      <c r="G304" s="262"/>
      <c r="H304" s="262"/>
      <c r="I304" s="262"/>
      <c r="J304" s="262"/>
      <c r="K304" s="266"/>
    </row>
    <row r="305" spans="1:11" outlineLevel="1">
      <c r="A305" s="92"/>
      <c r="B305" s="157">
        <v>642</v>
      </c>
      <c r="C305" s="155" t="s">
        <v>177</v>
      </c>
      <c r="D305" s="95"/>
      <c r="E305" s="258"/>
      <c r="F305" s="262"/>
      <c r="G305" s="262"/>
      <c r="H305" s="262"/>
      <c r="I305" s="262"/>
      <c r="J305" s="262"/>
      <c r="K305" s="266"/>
    </row>
    <row r="306" spans="1:11" outlineLevel="1">
      <c r="A306" s="92"/>
      <c r="B306" s="107">
        <v>642001</v>
      </c>
      <c r="C306" s="118" t="s">
        <v>137</v>
      </c>
      <c r="D306" s="98">
        <v>14262</v>
      </c>
      <c r="E306" s="13">
        <v>9980</v>
      </c>
      <c r="F306" s="13">
        <v>9980</v>
      </c>
      <c r="G306" s="278">
        <v>9980</v>
      </c>
      <c r="H306" s="13">
        <v>9980</v>
      </c>
      <c r="I306" s="13">
        <v>9980</v>
      </c>
      <c r="J306" s="13">
        <v>9980</v>
      </c>
      <c r="K306" s="266"/>
    </row>
    <row r="307" spans="1:11" outlineLevel="1">
      <c r="A307" s="92"/>
      <c r="B307" s="96">
        <v>642001</v>
      </c>
      <c r="C307" s="279" t="s">
        <v>270</v>
      </c>
      <c r="D307" s="98">
        <v>3000</v>
      </c>
      <c r="E307" s="13">
        <v>6000</v>
      </c>
      <c r="F307" s="13">
        <v>6000</v>
      </c>
      <c r="G307" s="278">
        <v>6000</v>
      </c>
      <c r="H307" s="13">
        <v>6000</v>
      </c>
      <c r="I307" s="13">
        <v>6000</v>
      </c>
      <c r="J307" s="13">
        <v>6000</v>
      </c>
      <c r="K307" s="266"/>
    </row>
    <row r="308" spans="1:11" outlineLevel="1">
      <c r="A308" s="92"/>
      <c r="B308" s="94"/>
      <c r="C308" s="149" t="s">
        <v>110</v>
      </c>
      <c r="D308" s="25">
        <f>SUM(D306:D307)</f>
        <v>17262</v>
      </c>
      <c r="E308" s="254">
        <f t="shared" ref="E308:F308" si="168">SUM(E306:E307)</f>
        <v>15980</v>
      </c>
      <c r="F308" s="254">
        <f t="shared" si="168"/>
        <v>15980</v>
      </c>
      <c r="G308" s="298">
        <f t="shared" ref="G308:H308" si="169">SUM(G306:G307)</f>
        <v>15980</v>
      </c>
      <c r="H308" s="254">
        <f t="shared" si="169"/>
        <v>15980</v>
      </c>
      <c r="I308" s="254">
        <f t="shared" ref="I308:J308" si="170">SUM(I306:I307)</f>
        <v>15980</v>
      </c>
      <c r="J308" s="254">
        <f t="shared" si="170"/>
        <v>15980</v>
      </c>
      <c r="K308" s="266"/>
    </row>
    <row r="309" spans="1:11" ht="13.5" outlineLevel="1" thickBot="1">
      <c r="A309" s="92"/>
      <c r="B309" s="94"/>
      <c r="C309" s="89"/>
      <c r="D309" s="90"/>
      <c r="E309" s="258"/>
      <c r="F309" s="262"/>
      <c r="G309" s="262"/>
      <c r="H309" s="262"/>
      <c r="I309" s="262"/>
      <c r="J309" s="262"/>
      <c r="K309" s="266"/>
    </row>
    <row r="310" spans="1:11" ht="13.5" outlineLevel="1" thickBot="1">
      <c r="A310" s="76" t="s">
        <v>138</v>
      </c>
      <c r="B310" s="80"/>
      <c r="C310" s="79"/>
      <c r="D310" s="111">
        <f>D315+D327+D333+D338+D343</f>
        <v>49080</v>
      </c>
      <c r="E310" s="111">
        <f t="shared" ref="E310:F310" si="171">E315+E327+E333+E338+E343</f>
        <v>47850</v>
      </c>
      <c r="F310" s="111">
        <f t="shared" si="171"/>
        <v>46310</v>
      </c>
      <c r="G310" s="111">
        <f t="shared" ref="G310:H310" si="172">G315+G327+G333+G338+G343</f>
        <v>41560</v>
      </c>
      <c r="H310" s="111">
        <f t="shared" si="172"/>
        <v>36310</v>
      </c>
      <c r="I310" s="111">
        <f t="shared" ref="I310:J310" si="173">I315+I327+I333+I338+I343</f>
        <v>36360</v>
      </c>
      <c r="J310" s="111">
        <f t="shared" si="173"/>
        <v>36410</v>
      </c>
      <c r="K310" s="266"/>
    </row>
    <row r="311" spans="1:11" outlineLevel="1">
      <c r="A311" s="92"/>
      <c r="B311" s="114">
        <v>611</v>
      </c>
      <c r="C311" s="97" t="s">
        <v>29</v>
      </c>
      <c r="D311" s="98">
        <v>9680</v>
      </c>
      <c r="E311" s="13">
        <v>6590</v>
      </c>
      <c r="F311" s="13">
        <v>6900</v>
      </c>
      <c r="G311" s="278">
        <v>6900</v>
      </c>
      <c r="H311" s="13">
        <v>6900</v>
      </c>
      <c r="I311" s="13">
        <v>6900</v>
      </c>
      <c r="J311" s="13">
        <v>6900</v>
      </c>
      <c r="K311" s="266"/>
    </row>
    <row r="312" spans="1:11" outlineLevel="1">
      <c r="A312" s="92"/>
      <c r="B312" s="114">
        <v>612</v>
      </c>
      <c r="C312" s="97" t="s">
        <v>139</v>
      </c>
      <c r="D312" s="98">
        <v>3330</v>
      </c>
      <c r="E312" s="13">
        <v>1700</v>
      </c>
      <c r="F312" s="13">
        <v>2490</v>
      </c>
      <c r="G312" s="278">
        <v>2490</v>
      </c>
      <c r="H312" s="13">
        <v>2490</v>
      </c>
      <c r="I312" s="13">
        <v>2490</v>
      </c>
      <c r="J312" s="13">
        <v>2490</v>
      </c>
      <c r="K312" s="266"/>
    </row>
    <row r="313" spans="1:11" outlineLevel="1">
      <c r="A313" s="92"/>
      <c r="B313" s="107">
        <v>642012</v>
      </c>
      <c r="C313" s="97" t="s">
        <v>261</v>
      </c>
      <c r="D313" s="98">
        <v>0</v>
      </c>
      <c r="E313" s="13">
        <v>2230</v>
      </c>
      <c r="F313" s="13">
        <v>0</v>
      </c>
      <c r="G313" s="278">
        <v>0</v>
      </c>
      <c r="H313" s="13">
        <v>0</v>
      </c>
      <c r="I313" s="13">
        <v>0</v>
      </c>
      <c r="J313" s="13">
        <v>0</v>
      </c>
      <c r="K313" s="266"/>
    </row>
    <row r="314" spans="1:11" outlineLevel="1">
      <c r="A314" s="92"/>
      <c r="B314" s="114">
        <v>614</v>
      </c>
      <c r="C314" s="97" t="s">
        <v>247</v>
      </c>
      <c r="D314" s="98">
        <v>1000</v>
      </c>
      <c r="E314" s="13">
        <v>560</v>
      </c>
      <c r="F314" s="13">
        <v>0</v>
      </c>
      <c r="G314" s="278">
        <v>500</v>
      </c>
      <c r="H314" s="13">
        <v>0</v>
      </c>
      <c r="I314" s="13">
        <v>0</v>
      </c>
      <c r="J314" s="13">
        <v>0</v>
      </c>
      <c r="K314" s="266"/>
    </row>
    <row r="315" spans="1:11" outlineLevel="1">
      <c r="A315" s="92"/>
      <c r="B315" s="121"/>
      <c r="C315" s="149" t="s">
        <v>110</v>
      </c>
      <c r="D315" s="25">
        <f>SUM(D311:D314)</f>
        <v>14010</v>
      </c>
      <c r="E315" s="254">
        <f>SUM(E311:E314)</f>
        <v>11080</v>
      </c>
      <c r="F315" s="254">
        <f t="shared" ref="F315:J315" si="174">SUM(F311:F314)</f>
        <v>9390</v>
      </c>
      <c r="G315" s="298">
        <f t="shared" si="174"/>
        <v>9890</v>
      </c>
      <c r="H315" s="254">
        <f t="shared" si="174"/>
        <v>9390</v>
      </c>
      <c r="I315" s="254">
        <f t="shared" si="174"/>
        <v>9390</v>
      </c>
      <c r="J315" s="254">
        <f t="shared" si="174"/>
        <v>9390</v>
      </c>
      <c r="K315" s="266"/>
    </row>
    <row r="316" spans="1:11" outlineLevel="1">
      <c r="A316" s="92"/>
      <c r="B316" s="121"/>
      <c r="C316" s="89"/>
      <c r="D316" s="90"/>
      <c r="E316" s="258"/>
      <c r="F316" s="262"/>
      <c r="G316" s="262"/>
      <c r="H316" s="262"/>
      <c r="I316" s="262"/>
      <c r="J316" s="262"/>
      <c r="K316" s="266"/>
    </row>
    <row r="317" spans="1:11" outlineLevel="1">
      <c r="A317" s="92"/>
      <c r="B317" s="150">
        <v>620</v>
      </c>
      <c r="C317" s="155" t="s">
        <v>124</v>
      </c>
      <c r="D317" s="95"/>
      <c r="E317" s="258"/>
      <c r="F317" s="262"/>
      <c r="G317" s="262"/>
      <c r="H317" s="262"/>
      <c r="I317" s="262"/>
      <c r="J317" s="262"/>
      <c r="K317" s="266"/>
    </row>
    <row r="318" spans="1:11" outlineLevel="1">
      <c r="A318" s="92"/>
      <c r="B318" s="114">
        <v>621</v>
      </c>
      <c r="C318" s="114" t="s">
        <v>105</v>
      </c>
      <c r="D318" s="98">
        <v>400</v>
      </c>
      <c r="E318" s="13">
        <v>410</v>
      </c>
      <c r="F318" s="13">
        <v>400</v>
      </c>
      <c r="G318" s="278">
        <v>400</v>
      </c>
      <c r="H318" s="13">
        <v>400</v>
      </c>
      <c r="I318" s="13">
        <v>400</v>
      </c>
      <c r="J318" s="13">
        <v>400</v>
      </c>
      <c r="K318" s="266"/>
    </row>
    <row r="319" spans="1:11" outlineLevel="1">
      <c r="A319" s="92"/>
      <c r="B319" s="114">
        <v>623</v>
      </c>
      <c r="C319" s="114" t="s">
        <v>133</v>
      </c>
      <c r="D319" s="98">
        <v>580</v>
      </c>
      <c r="E319" s="13">
        <v>60</v>
      </c>
      <c r="F319" s="13">
        <v>0</v>
      </c>
      <c r="G319" s="278">
        <v>0</v>
      </c>
      <c r="H319" s="13">
        <v>0</v>
      </c>
      <c r="I319" s="13">
        <v>0</v>
      </c>
      <c r="J319" s="13">
        <v>0</v>
      </c>
      <c r="K319" s="266"/>
    </row>
    <row r="320" spans="1:11" outlineLevel="1">
      <c r="A320" s="92"/>
      <c r="B320" s="107">
        <v>625001</v>
      </c>
      <c r="C320" s="114" t="s">
        <v>30</v>
      </c>
      <c r="D320" s="98">
        <v>190</v>
      </c>
      <c r="E320" s="13">
        <v>120</v>
      </c>
      <c r="F320" s="13">
        <v>150</v>
      </c>
      <c r="G320" s="278">
        <v>150</v>
      </c>
      <c r="H320" s="13">
        <v>150</v>
      </c>
      <c r="I320" s="13">
        <v>150</v>
      </c>
      <c r="J320" s="13">
        <v>150</v>
      </c>
      <c r="K320" s="266"/>
    </row>
    <row r="321" spans="1:11" outlineLevel="1">
      <c r="A321" s="92"/>
      <c r="B321" s="107">
        <v>625002</v>
      </c>
      <c r="C321" s="114" t="s">
        <v>31</v>
      </c>
      <c r="D321" s="98">
        <v>1920</v>
      </c>
      <c r="E321" s="13">
        <v>1230</v>
      </c>
      <c r="F321" s="13">
        <v>1340</v>
      </c>
      <c r="G321" s="278">
        <v>1340</v>
      </c>
      <c r="H321" s="13">
        <v>1340</v>
      </c>
      <c r="I321" s="13">
        <v>1340</v>
      </c>
      <c r="J321" s="13">
        <v>1340</v>
      </c>
      <c r="K321" s="266"/>
    </row>
    <row r="322" spans="1:11" outlineLevel="1">
      <c r="A322" s="92"/>
      <c r="B322" s="107">
        <v>625003</v>
      </c>
      <c r="C322" s="114" t="s">
        <v>32</v>
      </c>
      <c r="D322" s="98">
        <v>110</v>
      </c>
      <c r="E322" s="13">
        <v>70</v>
      </c>
      <c r="F322" s="13">
        <v>80</v>
      </c>
      <c r="G322" s="278">
        <v>80</v>
      </c>
      <c r="H322" s="13">
        <v>80</v>
      </c>
      <c r="I322" s="13">
        <v>80</v>
      </c>
      <c r="J322" s="13">
        <v>80</v>
      </c>
      <c r="K322" s="266"/>
    </row>
    <row r="323" spans="1:11" outlineLevel="1">
      <c r="A323" s="92"/>
      <c r="B323" s="107">
        <v>625004</v>
      </c>
      <c r="C323" s="114" t="s">
        <v>33</v>
      </c>
      <c r="D323" s="98">
        <v>410</v>
      </c>
      <c r="E323" s="13">
        <v>260</v>
      </c>
      <c r="F323" s="13">
        <v>300</v>
      </c>
      <c r="G323" s="278">
        <v>300</v>
      </c>
      <c r="H323" s="13">
        <v>300</v>
      </c>
      <c r="I323" s="13">
        <v>300</v>
      </c>
      <c r="J323" s="13">
        <v>300</v>
      </c>
      <c r="K323" s="266"/>
    </row>
    <row r="324" spans="1:11" outlineLevel="1">
      <c r="A324" s="92"/>
      <c r="B324" s="107">
        <v>625005</v>
      </c>
      <c r="C324" s="114" t="s">
        <v>34</v>
      </c>
      <c r="D324" s="98">
        <v>140</v>
      </c>
      <c r="E324" s="13">
        <v>90</v>
      </c>
      <c r="F324" s="13">
        <v>80</v>
      </c>
      <c r="G324" s="278">
        <v>80</v>
      </c>
      <c r="H324" s="13">
        <v>80</v>
      </c>
      <c r="I324" s="13">
        <v>80</v>
      </c>
      <c r="J324" s="13">
        <v>80</v>
      </c>
      <c r="K324" s="266"/>
    </row>
    <row r="325" spans="1:11" outlineLevel="1">
      <c r="A325" s="92"/>
      <c r="B325" s="107">
        <v>625007</v>
      </c>
      <c r="C325" s="114" t="s">
        <v>108</v>
      </c>
      <c r="D325" s="98">
        <v>650</v>
      </c>
      <c r="E325" s="13">
        <v>420</v>
      </c>
      <c r="F325" s="13">
        <v>500</v>
      </c>
      <c r="G325" s="278">
        <v>500</v>
      </c>
      <c r="H325" s="13">
        <v>500</v>
      </c>
      <c r="I325" s="13">
        <v>500</v>
      </c>
      <c r="J325" s="13">
        <v>500</v>
      </c>
      <c r="K325" s="266"/>
    </row>
    <row r="326" spans="1:11" outlineLevel="1">
      <c r="A326" s="92"/>
      <c r="B326" s="96">
        <v>627</v>
      </c>
      <c r="C326" s="97" t="s">
        <v>109</v>
      </c>
      <c r="D326" s="98">
        <v>40</v>
      </c>
      <c r="E326" s="13">
        <v>20</v>
      </c>
      <c r="F326" s="13">
        <v>20</v>
      </c>
      <c r="G326" s="278">
        <v>20</v>
      </c>
      <c r="H326" s="13">
        <v>20</v>
      </c>
      <c r="I326" s="13">
        <v>20</v>
      </c>
      <c r="J326" s="13">
        <v>20</v>
      </c>
      <c r="K326" s="266"/>
    </row>
    <row r="327" spans="1:11" outlineLevel="1">
      <c r="A327" s="92"/>
      <c r="B327" s="116"/>
      <c r="C327" s="149" t="s">
        <v>110</v>
      </c>
      <c r="D327" s="25">
        <f>SUM(D318:D326)</f>
        <v>4440</v>
      </c>
      <c r="E327" s="254">
        <f t="shared" ref="E327" si="175">SUM(E318:E326)</f>
        <v>2680</v>
      </c>
      <c r="F327" s="254">
        <f>SUM(F318:F326)</f>
        <v>2870</v>
      </c>
      <c r="G327" s="298">
        <f t="shared" ref="G327:H327" si="176">SUM(G318:G326)</f>
        <v>2870</v>
      </c>
      <c r="H327" s="254">
        <f t="shared" si="176"/>
        <v>2870</v>
      </c>
      <c r="I327" s="254">
        <f t="shared" ref="I327:J327" si="177">SUM(I318:I326)</f>
        <v>2870</v>
      </c>
      <c r="J327" s="254">
        <f t="shared" si="177"/>
        <v>2870</v>
      </c>
      <c r="K327" s="266"/>
    </row>
    <row r="328" spans="1:11" outlineLevel="1">
      <c r="A328" s="92"/>
      <c r="B328" s="116"/>
      <c r="C328" s="89"/>
      <c r="D328" s="90"/>
      <c r="E328" s="258"/>
      <c r="F328" s="262"/>
      <c r="G328" s="262"/>
      <c r="H328" s="262"/>
      <c r="I328" s="262"/>
      <c r="J328" s="262"/>
      <c r="K328" s="266"/>
    </row>
    <row r="329" spans="1:11" outlineLevel="1">
      <c r="A329" s="92"/>
      <c r="B329" s="150">
        <v>632</v>
      </c>
      <c r="C329" s="155" t="s">
        <v>20</v>
      </c>
      <c r="D329" s="95"/>
      <c r="E329" s="258"/>
      <c r="F329" s="262"/>
      <c r="G329" s="262"/>
      <c r="H329" s="262"/>
      <c r="I329" s="262"/>
      <c r="J329" s="262"/>
      <c r="K329" s="266"/>
    </row>
    <row r="330" spans="1:11" outlineLevel="1">
      <c r="A330" s="92"/>
      <c r="B330" s="101" t="s">
        <v>9</v>
      </c>
      <c r="C330" s="97" t="s">
        <v>35</v>
      </c>
      <c r="D330" s="98">
        <v>21500</v>
      </c>
      <c r="E330" s="13">
        <v>31160</v>
      </c>
      <c r="F330" s="13">
        <v>30000</v>
      </c>
      <c r="G330" s="278">
        <v>20000</v>
      </c>
      <c r="H330" s="13">
        <v>20000</v>
      </c>
      <c r="I330" s="13">
        <v>20000</v>
      </c>
      <c r="J330" s="13">
        <v>20000</v>
      </c>
      <c r="K330" s="266"/>
    </row>
    <row r="331" spans="1:11" outlineLevel="1">
      <c r="A331" s="92"/>
      <c r="B331" s="96">
        <v>632002</v>
      </c>
      <c r="C331" s="97" t="s">
        <v>140</v>
      </c>
      <c r="D331" s="98">
        <v>610</v>
      </c>
      <c r="E331" s="13">
        <v>400</v>
      </c>
      <c r="F331" s="13">
        <v>600</v>
      </c>
      <c r="G331" s="278">
        <v>900</v>
      </c>
      <c r="H331" s="13">
        <v>950</v>
      </c>
      <c r="I331" s="13">
        <v>1000</v>
      </c>
      <c r="J331" s="13">
        <v>1050</v>
      </c>
      <c r="K331" s="266"/>
    </row>
    <row r="332" spans="1:11" outlineLevel="1">
      <c r="A332" s="92"/>
      <c r="B332" s="96">
        <v>632003</v>
      </c>
      <c r="C332" s="97" t="s">
        <v>204</v>
      </c>
      <c r="D332" s="98">
        <v>370</v>
      </c>
      <c r="E332" s="13">
        <v>460</v>
      </c>
      <c r="F332" s="13">
        <v>450</v>
      </c>
      <c r="G332" s="278">
        <v>600</v>
      </c>
      <c r="H332" s="13">
        <v>600</v>
      </c>
      <c r="I332" s="13">
        <v>600</v>
      </c>
      <c r="J332" s="13">
        <v>600</v>
      </c>
      <c r="K332" s="266"/>
    </row>
    <row r="333" spans="1:11" outlineLevel="1">
      <c r="A333" s="92"/>
      <c r="B333" s="94"/>
      <c r="C333" s="149" t="s">
        <v>110</v>
      </c>
      <c r="D333" s="25">
        <f>SUM(D330:D332)</f>
        <v>22480</v>
      </c>
      <c r="E333" s="254">
        <f t="shared" ref="E333:F333" si="178">SUM(E330:E332)</f>
        <v>32020</v>
      </c>
      <c r="F333" s="254">
        <f t="shared" si="178"/>
        <v>31050</v>
      </c>
      <c r="G333" s="298">
        <f t="shared" ref="G333:H333" si="179">SUM(G330:G332)</f>
        <v>21500</v>
      </c>
      <c r="H333" s="254">
        <f t="shared" si="179"/>
        <v>21550</v>
      </c>
      <c r="I333" s="254">
        <f t="shared" ref="I333:J333" si="180">SUM(I330:I332)</f>
        <v>21600</v>
      </c>
      <c r="J333" s="254">
        <f t="shared" si="180"/>
        <v>21650</v>
      </c>
      <c r="K333" s="266"/>
    </row>
    <row r="334" spans="1:11" outlineLevel="1">
      <c r="A334" s="92"/>
      <c r="B334" s="94"/>
      <c r="C334" s="89"/>
      <c r="D334" s="90"/>
      <c r="E334" s="258"/>
      <c r="F334" s="262"/>
      <c r="G334" s="262"/>
      <c r="H334" s="262"/>
      <c r="I334" s="262"/>
      <c r="J334" s="262"/>
      <c r="K334" s="266"/>
    </row>
    <row r="335" spans="1:11" outlineLevel="1">
      <c r="A335" s="92"/>
      <c r="B335" s="150">
        <v>633</v>
      </c>
      <c r="C335" s="150" t="s">
        <v>21</v>
      </c>
      <c r="D335" s="95"/>
      <c r="E335" s="258"/>
      <c r="F335" s="262"/>
      <c r="G335" s="262"/>
      <c r="H335" s="262"/>
      <c r="I335" s="262"/>
      <c r="J335" s="262"/>
      <c r="K335" s="266"/>
    </row>
    <row r="336" spans="1:11" outlineLevel="1">
      <c r="A336" s="92"/>
      <c r="B336" s="107">
        <v>633004</v>
      </c>
      <c r="C336" s="114" t="s">
        <v>174</v>
      </c>
      <c r="D336" s="98">
        <v>1330</v>
      </c>
      <c r="E336" s="13">
        <v>60</v>
      </c>
      <c r="F336" s="13">
        <v>1000</v>
      </c>
      <c r="G336" s="278">
        <v>500</v>
      </c>
      <c r="H336" s="13">
        <v>500</v>
      </c>
      <c r="I336" s="13">
        <v>500</v>
      </c>
      <c r="J336" s="13">
        <v>500</v>
      </c>
      <c r="K336" s="266"/>
    </row>
    <row r="337" spans="1:11" outlineLevel="1">
      <c r="A337" s="92"/>
      <c r="B337" s="96">
        <v>633006</v>
      </c>
      <c r="C337" s="97" t="s">
        <v>40</v>
      </c>
      <c r="D337" s="98">
        <v>3630</v>
      </c>
      <c r="E337" s="13">
        <v>900</v>
      </c>
      <c r="F337" s="13">
        <v>1000</v>
      </c>
      <c r="G337" s="278">
        <v>5000</v>
      </c>
      <c r="H337" s="13">
        <v>1000</v>
      </c>
      <c r="I337" s="13">
        <v>1000</v>
      </c>
      <c r="J337" s="13">
        <v>1000</v>
      </c>
      <c r="K337" s="266"/>
    </row>
    <row r="338" spans="1:11" outlineLevel="1">
      <c r="A338" s="92"/>
      <c r="B338" s="94"/>
      <c r="C338" s="149" t="s">
        <v>110</v>
      </c>
      <c r="D338" s="25">
        <f>SUM(D336:D337)</f>
        <v>4960</v>
      </c>
      <c r="E338" s="254">
        <f t="shared" ref="E338:F338" si="181">SUM(E336:E337)</f>
        <v>960</v>
      </c>
      <c r="F338" s="254">
        <f t="shared" si="181"/>
        <v>2000</v>
      </c>
      <c r="G338" s="298">
        <f t="shared" ref="G338:H338" si="182">SUM(G336:G337)</f>
        <v>5500</v>
      </c>
      <c r="H338" s="254">
        <f t="shared" si="182"/>
        <v>1500</v>
      </c>
      <c r="I338" s="254">
        <f t="shared" ref="I338:J338" si="183">SUM(I336:I337)</f>
        <v>1500</v>
      </c>
      <c r="J338" s="254">
        <f t="shared" si="183"/>
        <v>1500</v>
      </c>
      <c r="K338" s="266"/>
    </row>
    <row r="339" spans="1:11" outlineLevel="1">
      <c r="A339" s="92"/>
      <c r="B339" s="94"/>
      <c r="C339" s="89"/>
      <c r="D339" s="90"/>
      <c r="E339" s="258"/>
      <c r="F339" s="262"/>
      <c r="G339" s="262"/>
      <c r="H339" s="262"/>
      <c r="I339" s="262"/>
      <c r="J339" s="262"/>
      <c r="K339" s="266"/>
    </row>
    <row r="340" spans="1:11" outlineLevel="1">
      <c r="A340" s="92"/>
      <c r="B340" s="150">
        <v>635</v>
      </c>
      <c r="C340" s="150" t="s">
        <v>22</v>
      </c>
      <c r="D340" s="95"/>
      <c r="E340" s="258"/>
      <c r="F340" s="262"/>
      <c r="G340" s="262"/>
      <c r="H340" s="262"/>
      <c r="I340" s="262"/>
      <c r="J340" s="262"/>
      <c r="K340" s="266"/>
    </row>
    <row r="341" spans="1:11" outlineLevel="1">
      <c r="A341" s="92"/>
      <c r="B341" s="107">
        <v>635004</v>
      </c>
      <c r="C341" s="114" t="s">
        <v>166</v>
      </c>
      <c r="D341" s="98">
        <v>0</v>
      </c>
      <c r="E341" s="13">
        <v>510</v>
      </c>
      <c r="F341" s="13">
        <v>500</v>
      </c>
      <c r="G341" s="278">
        <v>800</v>
      </c>
      <c r="H341" s="13">
        <v>500</v>
      </c>
      <c r="I341" s="13">
        <v>500</v>
      </c>
      <c r="J341" s="13">
        <v>500</v>
      </c>
      <c r="K341" s="266"/>
    </row>
    <row r="342" spans="1:11" outlineLevel="1">
      <c r="A342" s="92"/>
      <c r="B342" s="96">
        <v>635006</v>
      </c>
      <c r="C342" s="117" t="s">
        <v>135</v>
      </c>
      <c r="D342" s="98">
        <v>3190</v>
      </c>
      <c r="E342" s="13">
        <v>600</v>
      </c>
      <c r="F342" s="13">
        <v>500</v>
      </c>
      <c r="G342" s="278">
        <v>1000</v>
      </c>
      <c r="H342" s="13">
        <v>500</v>
      </c>
      <c r="I342" s="13">
        <v>500</v>
      </c>
      <c r="J342" s="13">
        <v>500</v>
      </c>
      <c r="K342" s="266"/>
    </row>
    <row r="343" spans="1:11" outlineLevel="1">
      <c r="A343" s="92"/>
      <c r="B343" s="94"/>
      <c r="C343" s="149" t="s">
        <v>110</v>
      </c>
      <c r="D343" s="25">
        <f>SUM(D341:D342)</f>
        <v>3190</v>
      </c>
      <c r="E343" s="254">
        <f t="shared" ref="E343:F343" si="184">SUM(E341:E342)</f>
        <v>1110</v>
      </c>
      <c r="F343" s="254">
        <f t="shared" si="184"/>
        <v>1000</v>
      </c>
      <c r="G343" s="298">
        <f t="shared" ref="G343:H343" si="185">SUM(G341:G342)</f>
        <v>1800</v>
      </c>
      <c r="H343" s="254">
        <f t="shared" si="185"/>
        <v>1000</v>
      </c>
      <c r="I343" s="254">
        <f t="shared" ref="I343:J343" si="186">SUM(I341:I342)</f>
        <v>1000</v>
      </c>
      <c r="J343" s="254">
        <f t="shared" si="186"/>
        <v>1000</v>
      </c>
      <c r="K343" s="266"/>
    </row>
    <row r="344" spans="1:11" ht="13.5" outlineLevel="1" thickBot="1">
      <c r="A344" s="92"/>
      <c r="B344" s="94"/>
      <c r="C344" s="89"/>
      <c r="D344" s="90"/>
      <c r="E344" s="258"/>
      <c r="F344" s="262"/>
      <c r="G344" s="262"/>
      <c r="H344" s="262"/>
      <c r="I344" s="262"/>
      <c r="J344" s="262"/>
      <c r="K344" s="266"/>
    </row>
    <row r="345" spans="1:11" ht="13.5" outlineLevel="1" thickBot="1">
      <c r="A345" s="76" t="s">
        <v>141</v>
      </c>
      <c r="B345" s="80"/>
      <c r="C345" s="79"/>
      <c r="D345" s="55">
        <f>D349+D359+D364</f>
        <v>11010</v>
      </c>
      <c r="E345" s="55">
        <f t="shared" ref="E345:F345" si="187">E349+E359+E364</f>
        <v>12740</v>
      </c>
      <c r="F345" s="55">
        <f t="shared" si="187"/>
        <v>12010</v>
      </c>
      <c r="G345" s="55">
        <f t="shared" ref="G345:H345" si="188">G349+G359+G364</f>
        <v>12010</v>
      </c>
      <c r="H345" s="55">
        <f t="shared" si="188"/>
        <v>12180</v>
      </c>
      <c r="I345" s="55">
        <f t="shared" ref="I345:J345" si="189">I349+I359+I364</f>
        <v>12180</v>
      </c>
      <c r="J345" s="55">
        <f t="shared" si="189"/>
        <v>12180</v>
      </c>
      <c r="K345" s="266"/>
    </row>
    <row r="346" spans="1:11" outlineLevel="1">
      <c r="A346" s="92"/>
      <c r="B346" s="114">
        <v>611</v>
      </c>
      <c r="C346" s="109" t="s">
        <v>29</v>
      </c>
      <c r="D346" s="236">
        <v>6900</v>
      </c>
      <c r="E346" s="13">
        <v>7230</v>
      </c>
      <c r="F346" s="13">
        <v>6990</v>
      </c>
      <c r="G346" s="278">
        <v>6990</v>
      </c>
      <c r="H346" s="13">
        <v>6990</v>
      </c>
      <c r="I346" s="13">
        <v>6990</v>
      </c>
      <c r="J346" s="13">
        <v>6990</v>
      </c>
      <c r="K346" s="266"/>
    </row>
    <row r="347" spans="1:11" outlineLevel="1">
      <c r="A347" s="92"/>
      <c r="B347" s="107">
        <v>612001</v>
      </c>
      <c r="C347" s="97" t="s">
        <v>139</v>
      </c>
      <c r="D347" s="236">
        <v>0</v>
      </c>
      <c r="E347" s="13">
        <v>370</v>
      </c>
      <c r="F347" s="13">
        <v>400</v>
      </c>
      <c r="G347" s="278">
        <v>400</v>
      </c>
      <c r="H347" s="13">
        <v>400</v>
      </c>
      <c r="I347" s="13">
        <v>400</v>
      </c>
      <c r="J347" s="13">
        <v>400</v>
      </c>
      <c r="K347" s="266"/>
    </row>
    <row r="348" spans="1:11" outlineLevel="1">
      <c r="A348" s="92"/>
      <c r="B348" s="107">
        <v>614</v>
      </c>
      <c r="C348" s="97" t="s">
        <v>247</v>
      </c>
      <c r="D348" s="272">
        <v>200</v>
      </c>
      <c r="E348" s="234">
        <v>200</v>
      </c>
      <c r="F348" s="234">
        <v>0</v>
      </c>
      <c r="G348" s="304">
        <v>0</v>
      </c>
      <c r="H348" s="234">
        <v>0</v>
      </c>
      <c r="I348" s="234">
        <v>0</v>
      </c>
      <c r="J348" s="234">
        <v>0</v>
      </c>
      <c r="K348" s="266"/>
    </row>
    <row r="349" spans="1:11" outlineLevel="1">
      <c r="A349" s="92"/>
      <c r="B349" s="121"/>
      <c r="C349" s="149" t="s">
        <v>110</v>
      </c>
      <c r="D349" s="237">
        <f>SUM(D346:D348)</f>
        <v>7100</v>
      </c>
      <c r="E349" s="263">
        <f>SUM(E346:E348)</f>
        <v>7800</v>
      </c>
      <c r="F349" s="263">
        <f t="shared" ref="F349:J349" si="190">SUM(F346:F348)</f>
        <v>7390</v>
      </c>
      <c r="G349" s="305">
        <f t="shared" si="190"/>
        <v>7390</v>
      </c>
      <c r="H349" s="263">
        <f t="shared" si="190"/>
        <v>7390</v>
      </c>
      <c r="I349" s="263">
        <f t="shared" si="190"/>
        <v>7390</v>
      </c>
      <c r="J349" s="263">
        <f t="shared" si="190"/>
        <v>7390</v>
      </c>
      <c r="K349" s="266"/>
    </row>
    <row r="350" spans="1:11" outlineLevel="1">
      <c r="A350" s="92"/>
      <c r="B350" s="121"/>
      <c r="C350" s="89"/>
      <c r="D350" s="90"/>
      <c r="E350" s="258"/>
      <c r="F350" s="262"/>
      <c r="G350" s="262"/>
      <c r="H350" s="262"/>
      <c r="I350" s="262"/>
      <c r="J350" s="262"/>
      <c r="K350" s="266"/>
    </row>
    <row r="351" spans="1:11" outlineLevel="1">
      <c r="A351" s="92"/>
      <c r="B351" s="150">
        <v>620</v>
      </c>
      <c r="C351" s="155" t="s">
        <v>124</v>
      </c>
      <c r="D351" s="95"/>
      <c r="E351" s="258"/>
      <c r="F351" s="262"/>
      <c r="G351" s="262"/>
      <c r="H351" s="262"/>
      <c r="I351" s="262"/>
      <c r="J351" s="262"/>
      <c r="K351" s="266"/>
    </row>
    <row r="352" spans="1:11" outlineLevel="1">
      <c r="A352" s="92"/>
      <c r="B352" s="114">
        <v>623</v>
      </c>
      <c r="C352" s="114" t="s">
        <v>133</v>
      </c>
      <c r="D352" s="98">
        <v>700</v>
      </c>
      <c r="E352" s="13">
        <v>910</v>
      </c>
      <c r="F352" s="13">
        <v>850</v>
      </c>
      <c r="G352" s="278">
        <v>850</v>
      </c>
      <c r="H352" s="13">
        <v>850</v>
      </c>
      <c r="I352" s="13">
        <v>850</v>
      </c>
      <c r="J352" s="13">
        <v>850</v>
      </c>
      <c r="K352" s="266"/>
    </row>
    <row r="353" spans="1:11" outlineLevel="1">
      <c r="A353" s="92"/>
      <c r="B353" s="107">
        <v>625001</v>
      </c>
      <c r="C353" s="114" t="s">
        <v>30</v>
      </c>
      <c r="D353" s="98">
        <v>100</v>
      </c>
      <c r="E353" s="13">
        <v>110</v>
      </c>
      <c r="F353" s="13">
        <v>100</v>
      </c>
      <c r="G353" s="278">
        <v>100</v>
      </c>
      <c r="H353" s="13">
        <v>100</v>
      </c>
      <c r="I353" s="13">
        <v>100</v>
      </c>
      <c r="J353" s="13">
        <v>100</v>
      </c>
      <c r="K353" s="266"/>
    </row>
    <row r="354" spans="1:11" outlineLevel="1">
      <c r="A354" s="92"/>
      <c r="B354" s="107">
        <v>625002</v>
      </c>
      <c r="C354" s="114" t="s">
        <v>31</v>
      </c>
      <c r="D354" s="98">
        <v>980</v>
      </c>
      <c r="E354" s="13">
        <v>1270</v>
      </c>
      <c r="F354" s="13">
        <v>1100</v>
      </c>
      <c r="G354" s="278">
        <v>1100</v>
      </c>
      <c r="H354" s="13">
        <v>1100</v>
      </c>
      <c r="I354" s="13">
        <v>1100</v>
      </c>
      <c r="J354" s="13">
        <v>1100</v>
      </c>
      <c r="K354" s="266"/>
    </row>
    <row r="355" spans="1:11" outlineLevel="1">
      <c r="A355" s="92"/>
      <c r="B355" s="107">
        <v>625003</v>
      </c>
      <c r="C355" s="114" t="s">
        <v>32</v>
      </c>
      <c r="D355" s="98">
        <v>60</v>
      </c>
      <c r="E355" s="13">
        <v>60</v>
      </c>
      <c r="F355" s="13">
        <v>60</v>
      </c>
      <c r="G355" s="278">
        <v>60</v>
      </c>
      <c r="H355" s="13">
        <v>60</v>
      </c>
      <c r="I355" s="13">
        <v>60</v>
      </c>
      <c r="J355" s="13">
        <v>60</v>
      </c>
      <c r="K355" s="266"/>
    </row>
    <row r="356" spans="1:11" outlineLevel="1">
      <c r="A356" s="92"/>
      <c r="B356" s="107">
        <v>625004</v>
      </c>
      <c r="C356" s="114" t="s">
        <v>33</v>
      </c>
      <c r="D356" s="98">
        <v>210</v>
      </c>
      <c r="E356" s="13">
        <v>170</v>
      </c>
      <c r="F356" s="13">
        <v>210</v>
      </c>
      <c r="G356" s="278">
        <v>210</v>
      </c>
      <c r="H356" s="13">
        <v>210</v>
      </c>
      <c r="I356" s="13">
        <v>210</v>
      </c>
      <c r="J356" s="13">
        <v>210</v>
      </c>
      <c r="K356" s="266"/>
    </row>
    <row r="357" spans="1:11" outlineLevel="1">
      <c r="A357" s="92"/>
      <c r="B357" s="107">
        <v>625005</v>
      </c>
      <c r="C357" s="108" t="s">
        <v>34</v>
      </c>
      <c r="D357" s="98">
        <v>70</v>
      </c>
      <c r="E357" s="13">
        <v>60</v>
      </c>
      <c r="F357" s="13">
        <v>70</v>
      </c>
      <c r="G357" s="278">
        <v>70</v>
      </c>
      <c r="H357" s="13">
        <v>70</v>
      </c>
      <c r="I357" s="13">
        <v>70</v>
      </c>
      <c r="J357" s="13">
        <v>70</v>
      </c>
      <c r="K357" s="266"/>
    </row>
    <row r="358" spans="1:11" outlineLevel="1">
      <c r="A358" s="92"/>
      <c r="B358" s="107">
        <v>625007</v>
      </c>
      <c r="C358" s="108" t="s">
        <v>108</v>
      </c>
      <c r="D358" s="98">
        <v>330</v>
      </c>
      <c r="E358" s="13">
        <v>430</v>
      </c>
      <c r="F358" s="13">
        <v>400</v>
      </c>
      <c r="G358" s="278">
        <v>400</v>
      </c>
      <c r="H358" s="13">
        <v>400</v>
      </c>
      <c r="I358" s="13">
        <v>400</v>
      </c>
      <c r="J358" s="13">
        <v>400</v>
      </c>
      <c r="K358" s="266"/>
    </row>
    <row r="359" spans="1:11" outlineLevel="1">
      <c r="A359" s="92"/>
      <c r="B359" s="116"/>
      <c r="C359" s="149" t="s">
        <v>110</v>
      </c>
      <c r="D359" s="25">
        <f>SUM(D352:D358)</f>
        <v>2450</v>
      </c>
      <c r="E359" s="254">
        <f t="shared" ref="E359:F359" si="191">SUM(E352:E358)</f>
        <v>3010</v>
      </c>
      <c r="F359" s="254">
        <f t="shared" si="191"/>
        <v>2790</v>
      </c>
      <c r="G359" s="298">
        <f t="shared" ref="G359:H359" si="192">SUM(G352:G358)</f>
        <v>2790</v>
      </c>
      <c r="H359" s="254">
        <f t="shared" si="192"/>
        <v>2790</v>
      </c>
      <c r="I359" s="254">
        <f t="shared" ref="I359:J359" si="193">SUM(I352:I358)</f>
        <v>2790</v>
      </c>
      <c r="J359" s="254">
        <f t="shared" si="193"/>
        <v>2790</v>
      </c>
      <c r="K359" s="266"/>
    </row>
    <row r="360" spans="1:11" outlineLevel="1">
      <c r="A360" s="92"/>
      <c r="B360" s="116"/>
      <c r="C360" s="89"/>
      <c r="D360" s="90"/>
      <c r="E360" s="258"/>
      <c r="F360" s="262"/>
      <c r="G360" s="262"/>
      <c r="H360" s="262"/>
      <c r="I360" s="262"/>
      <c r="J360" s="262"/>
      <c r="K360" s="266"/>
    </row>
    <row r="361" spans="1:11" outlineLevel="1">
      <c r="A361" s="92"/>
      <c r="B361" s="150">
        <v>633</v>
      </c>
      <c r="C361" s="150" t="s">
        <v>21</v>
      </c>
      <c r="D361" s="95"/>
      <c r="E361" s="258"/>
      <c r="F361" s="262"/>
      <c r="G361" s="262"/>
      <c r="H361" s="262"/>
      <c r="I361" s="262"/>
      <c r="J361" s="262"/>
      <c r="K361" s="266"/>
    </row>
    <row r="362" spans="1:11" outlineLevel="1">
      <c r="A362" s="92"/>
      <c r="B362" s="96">
        <v>633001</v>
      </c>
      <c r="C362" s="109" t="s">
        <v>263</v>
      </c>
      <c r="D362" s="98">
        <v>0</v>
      </c>
      <c r="E362" s="13">
        <v>110</v>
      </c>
      <c r="F362" s="13">
        <v>0</v>
      </c>
      <c r="G362" s="278">
        <v>0</v>
      </c>
      <c r="H362" s="13">
        <v>100</v>
      </c>
      <c r="I362" s="13">
        <v>100</v>
      </c>
      <c r="J362" s="13">
        <v>100</v>
      </c>
      <c r="K362" s="266"/>
    </row>
    <row r="363" spans="1:11" outlineLevel="1">
      <c r="A363" s="92"/>
      <c r="B363" s="96">
        <v>633009</v>
      </c>
      <c r="C363" s="109" t="s">
        <v>142</v>
      </c>
      <c r="D363" s="98">
        <v>1460</v>
      </c>
      <c r="E363" s="13">
        <v>1820</v>
      </c>
      <c r="F363" s="13">
        <v>1830</v>
      </c>
      <c r="G363" s="278">
        <v>1830</v>
      </c>
      <c r="H363" s="13">
        <v>1900</v>
      </c>
      <c r="I363" s="13">
        <v>1900</v>
      </c>
      <c r="J363" s="13">
        <v>1900</v>
      </c>
      <c r="K363" s="266"/>
    </row>
    <row r="364" spans="1:11" outlineLevel="1">
      <c r="A364" s="92"/>
      <c r="B364" s="94"/>
      <c r="C364" s="149" t="s">
        <v>110</v>
      </c>
      <c r="D364" s="25">
        <f>SUM(D362:D363)</f>
        <v>1460</v>
      </c>
      <c r="E364" s="254">
        <f>SUM(E362:E363)</f>
        <v>1930</v>
      </c>
      <c r="F364" s="254">
        <f t="shared" ref="F364:J364" si="194">SUM(F362:F363)</f>
        <v>1830</v>
      </c>
      <c r="G364" s="298">
        <f t="shared" si="194"/>
        <v>1830</v>
      </c>
      <c r="H364" s="254">
        <f t="shared" si="194"/>
        <v>2000</v>
      </c>
      <c r="I364" s="254">
        <f t="shared" si="194"/>
        <v>2000</v>
      </c>
      <c r="J364" s="254">
        <f t="shared" si="194"/>
        <v>2000</v>
      </c>
      <c r="K364" s="266"/>
    </row>
    <row r="365" spans="1:11" ht="13.5" outlineLevel="1" thickBot="1">
      <c r="A365" s="92"/>
      <c r="B365" s="94"/>
      <c r="C365" s="89"/>
      <c r="D365" s="90"/>
      <c r="E365" s="258"/>
      <c r="F365" s="262"/>
      <c r="G365" s="262"/>
      <c r="H365" s="262"/>
      <c r="I365" s="262"/>
      <c r="J365" s="262"/>
      <c r="K365" s="266"/>
    </row>
    <row r="366" spans="1:11" ht="13.5" outlineLevel="1" thickBot="1">
      <c r="A366" s="76" t="s">
        <v>12</v>
      </c>
      <c r="B366" s="77"/>
      <c r="C366" s="78"/>
      <c r="D366" s="87">
        <f>D370+D381+D385</f>
        <v>17800</v>
      </c>
      <c r="E366" s="111">
        <f t="shared" ref="E366:F366" si="195">E370+E381+E385</f>
        <v>14500</v>
      </c>
      <c r="F366" s="111">
        <f t="shared" si="195"/>
        <v>16320</v>
      </c>
      <c r="G366" s="111">
        <f t="shared" ref="G366:H366" si="196">G370+G381+G385</f>
        <v>15730</v>
      </c>
      <c r="H366" s="111">
        <f t="shared" si="196"/>
        <v>16080</v>
      </c>
      <c r="I366" s="111">
        <f t="shared" ref="I366:J366" si="197">I370+I381+I385</f>
        <v>16080</v>
      </c>
      <c r="J366" s="111">
        <f t="shared" si="197"/>
        <v>16080</v>
      </c>
      <c r="K366" s="266"/>
    </row>
    <row r="367" spans="1:11" outlineLevel="1">
      <c r="A367" s="92"/>
      <c r="B367" s="124">
        <v>611</v>
      </c>
      <c r="C367" s="123" t="s">
        <v>29</v>
      </c>
      <c r="D367" s="99">
        <v>7220</v>
      </c>
      <c r="E367" s="13">
        <v>7570</v>
      </c>
      <c r="F367" s="13">
        <v>9100</v>
      </c>
      <c r="G367" s="278">
        <v>9100</v>
      </c>
      <c r="H367" s="13">
        <v>9100</v>
      </c>
      <c r="I367" s="13">
        <v>9100</v>
      </c>
      <c r="J367" s="13">
        <v>9100</v>
      </c>
      <c r="K367" s="266"/>
    </row>
    <row r="368" spans="1:11" outlineLevel="1">
      <c r="A368" s="92"/>
      <c r="B368" s="114">
        <v>612</v>
      </c>
      <c r="C368" s="108" t="s">
        <v>104</v>
      </c>
      <c r="D368" s="98">
        <v>2300</v>
      </c>
      <c r="E368" s="13">
        <v>2150</v>
      </c>
      <c r="F368" s="13">
        <v>2300</v>
      </c>
      <c r="G368" s="278">
        <v>2300</v>
      </c>
      <c r="H368" s="13">
        <v>2300</v>
      </c>
      <c r="I368" s="13">
        <v>2300</v>
      </c>
      <c r="J368" s="13">
        <v>2300</v>
      </c>
      <c r="K368" s="266"/>
    </row>
    <row r="369" spans="1:11" outlineLevel="1">
      <c r="A369" s="92"/>
      <c r="B369" s="114">
        <v>614</v>
      </c>
      <c r="C369" s="270" t="s">
        <v>247</v>
      </c>
      <c r="D369" s="98">
        <v>1000</v>
      </c>
      <c r="E369" s="13">
        <v>500</v>
      </c>
      <c r="F369" s="13">
        <v>0</v>
      </c>
      <c r="G369" s="278">
        <v>150</v>
      </c>
      <c r="H369" s="13">
        <v>0</v>
      </c>
      <c r="I369" s="13">
        <v>0</v>
      </c>
      <c r="J369" s="13">
        <v>0</v>
      </c>
      <c r="K369" s="266"/>
    </row>
    <row r="370" spans="1:11" outlineLevel="1">
      <c r="A370" s="92"/>
      <c r="B370" s="121"/>
      <c r="C370" s="149" t="s">
        <v>110</v>
      </c>
      <c r="D370" s="25">
        <f>SUM(D367:D369)</f>
        <v>10520</v>
      </c>
      <c r="E370" s="254">
        <f>SUM(E367:E369)</f>
        <v>10220</v>
      </c>
      <c r="F370" s="254">
        <f t="shared" ref="F370:J370" si="198">SUM(F367:F369)</f>
        <v>11400</v>
      </c>
      <c r="G370" s="298">
        <f t="shared" si="198"/>
        <v>11550</v>
      </c>
      <c r="H370" s="254">
        <f t="shared" si="198"/>
        <v>11400</v>
      </c>
      <c r="I370" s="254">
        <f t="shared" si="198"/>
        <v>11400</v>
      </c>
      <c r="J370" s="254">
        <f t="shared" si="198"/>
        <v>11400</v>
      </c>
      <c r="K370" s="266"/>
    </row>
    <row r="371" spans="1:11" outlineLevel="1">
      <c r="A371" s="92"/>
      <c r="B371" s="121"/>
      <c r="C371" s="89"/>
      <c r="D371" s="90"/>
      <c r="E371" s="258"/>
      <c r="F371" s="262"/>
      <c r="G371" s="262"/>
      <c r="H371" s="262"/>
      <c r="I371" s="262"/>
      <c r="J371" s="262"/>
      <c r="K371" s="266"/>
    </row>
    <row r="372" spans="1:11" outlineLevel="1">
      <c r="A372" s="92"/>
      <c r="B372" s="150">
        <v>620</v>
      </c>
      <c r="C372" s="155" t="s">
        <v>124</v>
      </c>
      <c r="D372" s="95"/>
      <c r="E372" s="258"/>
      <c r="F372" s="262"/>
      <c r="G372" s="262"/>
      <c r="H372" s="262"/>
      <c r="I372" s="262"/>
      <c r="J372" s="262"/>
      <c r="K372" s="266"/>
    </row>
    <row r="373" spans="1:11" outlineLevel="1">
      <c r="A373" s="92"/>
      <c r="B373" s="114">
        <v>621</v>
      </c>
      <c r="C373" s="114" t="s">
        <v>105</v>
      </c>
      <c r="D373" s="98">
        <v>1050</v>
      </c>
      <c r="E373" s="13">
        <v>1030</v>
      </c>
      <c r="F373" s="13">
        <v>1050</v>
      </c>
      <c r="G373" s="278">
        <v>1050</v>
      </c>
      <c r="H373" s="13">
        <v>1050</v>
      </c>
      <c r="I373" s="13">
        <v>1050</v>
      </c>
      <c r="J373" s="13">
        <v>1050</v>
      </c>
      <c r="K373" s="266"/>
    </row>
    <row r="374" spans="1:11" outlineLevel="1">
      <c r="A374" s="92"/>
      <c r="B374" s="107">
        <v>625001</v>
      </c>
      <c r="C374" s="114" t="s">
        <v>30</v>
      </c>
      <c r="D374" s="98">
        <v>140</v>
      </c>
      <c r="E374" s="13">
        <v>140</v>
      </c>
      <c r="F374" s="13">
        <v>140</v>
      </c>
      <c r="G374" s="278">
        <v>140</v>
      </c>
      <c r="H374" s="13">
        <v>140</v>
      </c>
      <c r="I374" s="13">
        <v>140</v>
      </c>
      <c r="J374" s="13">
        <v>140</v>
      </c>
      <c r="K374" s="266"/>
    </row>
    <row r="375" spans="1:11" outlineLevel="1">
      <c r="A375" s="92"/>
      <c r="B375" s="107">
        <v>625002</v>
      </c>
      <c r="C375" s="114" t="s">
        <v>31</v>
      </c>
      <c r="D375" s="98">
        <v>1460</v>
      </c>
      <c r="E375" s="13">
        <v>1440</v>
      </c>
      <c r="F375" s="13">
        <v>1470</v>
      </c>
      <c r="G375" s="278">
        <v>1470</v>
      </c>
      <c r="H375" s="13">
        <v>1470</v>
      </c>
      <c r="I375" s="13">
        <v>1470</v>
      </c>
      <c r="J375" s="13">
        <v>1470</v>
      </c>
      <c r="K375" s="266"/>
    </row>
    <row r="376" spans="1:11" outlineLevel="1">
      <c r="A376" s="92"/>
      <c r="B376" s="107">
        <v>625003</v>
      </c>
      <c r="C376" s="114" t="s">
        <v>32</v>
      </c>
      <c r="D376" s="98">
        <v>80</v>
      </c>
      <c r="E376" s="13">
        <v>80</v>
      </c>
      <c r="F376" s="13">
        <v>90</v>
      </c>
      <c r="G376" s="278">
        <v>90</v>
      </c>
      <c r="H376" s="13">
        <v>90</v>
      </c>
      <c r="I376" s="13">
        <v>90</v>
      </c>
      <c r="J376" s="13">
        <v>90</v>
      </c>
      <c r="K376" s="266"/>
    </row>
    <row r="377" spans="1:11" outlineLevel="1">
      <c r="A377" s="92"/>
      <c r="B377" s="107">
        <v>625004</v>
      </c>
      <c r="C377" s="114" t="s">
        <v>33</v>
      </c>
      <c r="D377" s="98">
        <v>310</v>
      </c>
      <c r="E377" s="13">
        <v>310</v>
      </c>
      <c r="F377" s="13">
        <v>310</v>
      </c>
      <c r="G377" s="278">
        <v>310</v>
      </c>
      <c r="H377" s="13">
        <v>310</v>
      </c>
      <c r="I377" s="13">
        <v>310</v>
      </c>
      <c r="J377" s="13">
        <v>310</v>
      </c>
      <c r="K377" s="266"/>
    </row>
    <row r="378" spans="1:11" outlineLevel="1">
      <c r="A378" s="92"/>
      <c r="B378" s="107">
        <v>625005</v>
      </c>
      <c r="C378" s="114" t="s">
        <v>34</v>
      </c>
      <c r="D378" s="98">
        <v>100</v>
      </c>
      <c r="E378" s="13">
        <v>100</v>
      </c>
      <c r="F378" s="13">
        <v>100</v>
      </c>
      <c r="G378" s="278">
        <v>100</v>
      </c>
      <c r="H378" s="13">
        <v>100</v>
      </c>
      <c r="I378" s="13">
        <v>100</v>
      </c>
      <c r="J378" s="13">
        <v>100</v>
      </c>
      <c r="K378" s="266"/>
    </row>
    <row r="379" spans="1:11" outlineLevel="1">
      <c r="A379" s="92"/>
      <c r="B379" s="107">
        <v>625007</v>
      </c>
      <c r="C379" s="108" t="s">
        <v>108</v>
      </c>
      <c r="D379" s="98">
        <v>500</v>
      </c>
      <c r="E379" s="13">
        <v>490</v>
      </c>
      <c r="F379" s="13">
        <v>500</v>
      </c>
      <c r="G379" s="278">
        <v>500</v>
      </c>
      <c r="H379" s="13">
        <v>500</v>
      </c>
      <c r="I379" s="13">
        <v>500</v>
      </c>
      <c r="J379" s="13">
        <v>500</v>
      </c>
      <c r="K379" s="266"/>
    </row>
    <row r="380" spans="1:11" outlineLevel="1">
      <c r="A380" s="92"/>
      <c r="B380" s="96">
        <v>627</v>
      </c>
      <c r="C380" s="109" t="s">
        <v>109</v>
      </c>
      <c r="D380" s="98">
        <v>30</v>
      </c>
      <c r="E380" s="13">
        <v>30</v>
      </c>
      <c r="F380" s="13">
        <v>20</v>
      </c>
      <c r="G380" s="278">
        <v>20</v>
      </c>
      <c r="H380" s="13">
        <v>20</v>
      </c>
      <c r="I380" s="13">
        <v>20</v>
      </c>
      <c r="J380" s="13">
        <v>20</v>
      </c>
      <c r="K380" s="266"/>
    </row>
    <row r="381" spans="1:11" outlineLevel="1">
      <c r="A381" s="92"/>
      <c r="B381" s="116"/>
      <c r="C381" s="149" t="s">
        <v>110</v>
      </c>
      <c r="D381" s="25">
        <f>SUM(D373:D380)</f>
        <v>3670</v>
      </c>
      <c r="E381" s="254">
        <f t="shared" ref="E381:F381" si="199">SUM(E373:E380)</f>
        <v>3620</v>
      </c>
      <c r="F381" s="254">
        <f t="shared" si="199"/>
        <v>3680</v>
      </c>
      <c r="G381" s="298">
        <f t="shared" ref="G381:H381" si="200">SUM(G373:G380)</f>
        <v>3680</v>
      </c>
      <c r="H381" s="254">
        <f t="shared" si="200"/>
        <v>3680</v>
      </c>
      <c r="I381" s="254">
        <f t="shared" ref="I381:J381" si="201">SUM(I373:I380)</f>
        <v>3680</v>
      </c>
      <c r="J381" s="254">
        <f t="shared" si="201"/>
        <v>3680</v>
      </c>
      <c r="K381" s="266"/>
    </row>
    <row r="382" spans="1:11" outlineLevel="1">
      <c r="A382" s="92"/>
      <c r="B382" s="116"/>
      <c r="C382" s="89"/>
      <c r="D382" s="90"/>
      <c r="E382" s="258"/>
      <c r="F382" s="262"/>
      <c r="G382" s="262"/>
      <c r="H382" s="262"/>
      <c r="I382" s="262"/>
      <c r="J382" s="262"/>
      <c r="K382" s="266"/>
    </row>
    <row r="383" spans="1:11" outlineLevel="1">
      <c r="A383" s="92"/>
      <c r="B383" s="150">
        <v>635</v>
      </c>
      <c r="C383" s="150" t="s">
        <v>22</v>
      </c>
      <c r="D383" s="95"/>
      <c r="E383" s="258"/>
      <c r="F383" s="262"/>
      <c r="G383" s="262"/>
      <c r="H383" s="262"/>
      <c r="I383" s="262"/>
      <c r="J383" s="262"/>
      <c r="K383" s="266"/>
    </row>
    <row r="384" spans="1:11" outlineLevel="1">
      <c r="A384" s="92"/>
      <c r="B384" s="96">
        <v>635005</v>
      </c>
      <c r="C384" s="109" t="s">
        <v>143</v>
      </c>
      <c r="D384" s="98">
        <v>3610</v>
      </c>
      <c r="E384" s="13">
        <v>660</v>
      </c>
      <c r="F384" s="13">
        <v>1240</v>
      </c>
      <c r="G384" s="278">
        <v>500</v>
      </c>
      <c r="H384" s="13">
        <v>1000</v>
      </c>
      <c r="I384" s="13">
        <v>1000</v>
      </c>
      <c r="J384" s="13">
        <v>1000</v>
      </c>
      <c r="K384" s="266"/>
    </row>
    <row r="385" spans="1:11" outlineLevel="1">
      <c r="A385" s="92"/>
      <c r="B385" s="94"/>
      <c r="C385" s="149" t="s">
        <v>110</v>
      </c>
      <c r="D385" s="25">
        <f>SUM(D384:D384)</f>
        <v>3610</v>
      </c>
      <c r="E385" s="254">
        <f t="shared" ref="E385:F385" si="202">SUM(E384:E384)</f>
        <v>660</v>
      </c>
      <c r="F385" s="254">
        <f t="shared" si="202"/>
        <v>1240</v>
      </c>
      <c r="G385" s="298">
        <f t="shared" ref="G385:H385" si="203">SUM(G384:G384)</f>
        <v>500</v>
      </c>
      <c r="H385" s="254">
        <f t="shared" si="203"/>
        <v>1000</v>
      </c>
      <c r="I385" s="254">
        <f t="shared" ref="I385:J385" si="204">SUM(I384:I384)</f>
        <v>1000</v>
      </c>
      <c r="J385" s="254">
        <f t="shared" si="204"/>
        <v>1000</v>
      </c>
      <c r="K385" s="266"/>
    </row>
    <row r="386" spans="1:11" ht="13.5" outlineLevel="1" thickBot="1">
      <c r="A386" s="92"/>
      <c r="B386" s="92"/>
      <c r="C386" s="103"/>
      <c r="D386" s="95"/>
      <c r="E386" s="258"/>
      <c r="F386" s="262"/>
      <c r="G386" s="262"/>
      <c r="H386" s="262"/>
      <c r="I386" s="262"/>
      <c r="J386" s="262"/>
      <c r="K386" s="266"/>
    </row>
    <row r="387" spans="1:11" ht="13.5" outlineLevel="1" thickBot="1">
      <c r="A387" s="76" t="s">
        <v>73</v>
      </c>
      <c r="B387" s="80"/>
      <c r="C387" s="79"/>
      <c r="D387" s="55">
        <f>D391+D401+D406+D411+D417+D427</f>
        <v>85780</v>
      </c>
      <c r="E387" s="55">
        <f t="shared" ref="E387:F387" si="205">E391+E401+E406+E411+E417+E427</f>
        <v>29260</v>
      </c>
      <c r="F387" s="55">
        <f t="shared" si="205"/>
        <v>18790</v>
      </c>
      <c r="G387" s="55">
        <f t="shared" ref="G387:H387" si="206">G391+G401+G406+G411+G417+G427</f>
        <v>16990</v>
      </c>
      <c r="H387" s="55">
        <f t="shared" si="206"/>
        <v>18590</v>
      </c>
      <c r="I387" s="55">
        <f t="shared" ref="I387:J387" si="207">I391+I401+I406+I411+I417+I427</f>
        <v>17140</v>
      </c>
      <c r="J387" s="55">
        <f t="shared" si="207"/>
        <v>21690</v>
      </c>
      <c r="K387" s="266"/>
    </row>
    <row r="388" spans="1:11" outlineLevel="1">
      <c r="A388" s="92"/>
      <c r="B388" s="114">
        <v>611</v>
      </c>
      <c r="C388" s="109" t="s">
        <v>229</v>
      </c>
      <c r="D388" s="98">
        <v>10330</v>
      </c>
      <c r="E388" s="13">
        <v>8850</v>
      </c>
      <c r="F388" s="13">
        <v>6240</v>
      </c>
      <c r="G388" s="278">
        <v>6240</v>
      </c>
      <c r="H388" s="13">
        <v>6240</v>
      </c>
      <c r="I388" s="13">
        <v>6240</v>
      </c>
      <c r="J388" s="13">
        <v>6240</v>
      </c>
      <c r="K388" s="266"/>
    </row>
    <row r="389" spans="1:11" outlineLevel="1">
      <c r="A389" s="92"/>
      <c r="B389" s="114">
        <v>612</v>
      </c>
      <c r="C389" s="114" t="s">
        <v>104</v>
      </c>
      <c r="D389" s="98">
        <v>1190</v>
      </c>
      <c r="E389" s="13">
        <v>1080</v>
      </c>
      <c r="F389" s="13">
        <v>1300</v>
      </c>
      <c r="G389" s="278">
        <v>1300</v>
      </c>
      <c r="H389" s="13">
        <v>1300</v>
      </c>
      <c r="I389" s="13">
        <v>1300</v>
      </c>
      <c r="J389" s="13">
        <v>1300</v>
      </c>
      <c r="K389" s="266"/>
    </row>
    <row r="390" spans="1:11" outlineLevel="1">
      <c r="A390" s="92"/>
      <c r="B390" s="114">
        <v>614</v>
      </c>
      <c r="C390" s="270" t="s">
        <v>247</v>
      </c>
      <c r="D390" s="98">
        <v>900</v>
      </c>
      <c r="E390" s="13">
        <v>690</v>
      </c>
      <c r="F390" s="13">
        <v>0</v>
      </c>
      <c r="G390" s="278">
        <v>100</v>
      </c>
      <c r="H390" s="13">
        <v>0</v>
      </c>
      <c r="I390" s="13">
        <v>0</v>
      </c>
      <c r="J390" s="13">
        <v>0</v>
      </c>
      <c r="K390" s="266"/>
    </row>
    <row r="391" spans="1:11" outlineLevel="1">
      <c r="A391" s="92"/>
      <c r="B391" s="121"/>
      <c r="C391" s="149" t="s">
        <v>110</v>
      </c>
      <c r="D391" s="25">
        <f>SUM(D388:D390)</f>
        <v>12420</v>
      </c>
      <c r="E391" s="254">
        <f>SUM(E388:E390)</f>
        <v>10620</v>
      </c>
      <c r="F391" s="254">
        <f t="shared" ref="F391:J391" si="208">SUM(F388:F390)</f>
        <v>7540</v>
      </c>
      <c r="G391" s="298">
        <f t="shared" si="208"/>
        <v>7640</v>
      </c>
      <c r="H391" s="254">
        <f t="shared" si="208"/>
        <v>7540</v>
      </c>
      <c r="I391" s="254">
        <f t="shared" si="208"/>
        <v>7540</v>
      </c>
      <c r="J391" s="254">
        <f t="shared" si="208"/>
        <v>7540</v>
      </c>
      <c r="K391" s="266"/>
    </row>
    <row r="392" spans="1:11" outlineLevel="1">
      <c r="A392" s="92"/>
      <c r="B392" s="121"/>
      <c r="C392" s="89"/>
      <c r="D392" s="90"/>
      <c r="E392" s="258"/>
      <c r="F392" s="262"/>
      <c r="G392" s="262"/>
      <c r="H392" s="262"/>
      <c r="I392" s="262"/>
      <c r="J392" s="262"/>
      <c r="K392" s="266"/>
    </row>
    <row r="393" spans="1:11" outlineLevel="1">
      <c r="A393" s="92"/>
      <c r="B393" s="150">
        <v>620</v>
      </c>
      <c r="C393" s="155" t="s">
        <v>124</v>
      </c>
      <c r="D393" s="95"/>
      <c r="E393" s="258"/>
      <c r="F393" s="262"/>
      <c r="G393" s="262"/>
      <c r="H393" s="262"/>
      <c r="I393" s="262"/>
      <c r="J393" s="262"/>
      <c r="K393" s="266"/>
    </row>
    <row r="394" spans="1:11" outlineLevel="1">
      <c r="A394" s="92"/>
      <c r="B394" s="114">
        <v>621</v>
      </c>
      <c r="C394" s="114" t="s">
        <v>190</v>
      </c>
      <c r="D394" s="98">
        <v>1240</v>
      </c>
      <c r="E394" s="13">
        <v>1100</v>
      </c>
      <c r="F394" s="13">
        <v>760</v>
      </c>
      <c r="G394" s="278">
        <v>760</v>
      </c>
      <c r="H394" s="13">
        <v>760</v>
      </c>
      <c r="I394" s="13">
        <v>760</v>
      </c>
      <c r="J394" s="13">
        <v>760</v>
      </c>
      <c r="K394" s="266"/>
    </row>
    <row r="395" spans="1:11" outlineLevel="1">
      <c r="A395" s="92"/>
      <c r="B395" s="107">
        <v>625001</v>
      </c>
      <c r="C395" s="114" t="s">
        <v>30</v>
      </c>
      <c r="D395" s="98">
        <v>170</v>
      </c>
      <c r="E395" s="13">
        <v>150</v>
      </c>
      <c r="F395" s="13">
        <v>110</v>
      </c>
      <c r="G395" s="278">
        <v>110</v>
      </c>
      <c r="H395" s="13">
        <v>110</v>
      </c>
      <c r="I395" s="13">
        <v>110</v>
      </c>
      <c r="J395" s="13">
        <v>110</v>
      </c>
      <c r="K395" s="266"/>
    </row>
    <row r="396" spans="1:11" outlineLevel="1">
      <c r="A396" s="92"/>
      <c r="B396" s="107">
        <v>625002</v>
      </c>
      <c r="C396" s="114" t="s">
        <v>31</v>
      </c>
      <c r="D396" s="98">
        <v>1720</v>
      </c>
      <c r="E396" s="13">
        <v>1540</v>
      </c>
      <c r="F396" s="13">
        <v>1050</v>
      </c>
      <c r="G396" s="278">
        <v>1050</v>
      </c>
      <c r="H396" s="13">
        <v>1050</v>
      </c>
      <c r="I396" s="13">
        <v>1050</v>
      </c>
      <c r="J396" s="13">
        <v>1050</v>
      </c>
      <c r="K396" s="266"/>
    </row>
    <row r="397" spans="1:11" outlineLevel="1">
      <c r="A397" s="92"/>
      <c r="B397" s="107">
        <v>625003</v>
      </c>
      <c r="C397" s="114" t="s">
        <v>32</v>
      </c>
      <c r="D397" s="98">
        <v>100</v>
      </c>
      <c r="E397" s="13">
        <v>80</v>
      </c>
      <c r="F397" s="13">
        <v>60</v>
      </c>
      <c r="G397" s="278">
        <v>60</v>
      </c>
      <c r="H397" s="13">
        <v>60</v>
      </c>
      <c r="I397" s="13">
        <v>60</v>
      </c>
      <c r="J397" s="13">
        <v>60</v>
      </c>
      <c r="K397" s="266"/>
    </row>
    <row r="398" spans="1:11" outlineLevel="1">
      <c r="A398" s="92"/>
      <c r="B398" s="107">
        <v>625004</v>
      </c>
      <c r="C398" s="114" t="s">
        <v>33</v>
      </c>
      <c r="D398" s="98">
        <v>130</v>
      </c>
      <c r="E398" s="13">
        <v>80</v>
      </c>
      <c r="F398" s="13">
        <v>230</v>
      </c>
      <c r="G398" s="278">
        <v>230</v>
      </c>
      <c r="H398" s="13">
        <v>230</v>
      </c>
      <c r="I398" s="13">
        <v>230</v>
      </c>
      <c r="J398" s="13">
        <v>230</v>
      </c>
      <c r="K398" s="266"/>
    </row>
    <row r="399" spans="1:11" outlineLevel="1">
      <c r="A399" s="92"/>
      <c r="B399" s="107">
        <v>625005</v>
      </c>
      <c r="C399" s="114" t="s">
        <v>34</v>
      </c>
      <c r="D399" s="98">
        <v>40</v>
      </c>
      <c r="E399" s="13">
        <v>30</v>
      </c>
      <c r="F399" s="13">
        <v>80</v>
      </c>
      <c r="G399" s="278">
        <v>80</v>
      </c>
      <c r="H399" s="13">
        <v>80</v>
      </c>
      <c r="I399" s="13">
        <v>80</v>
      </c>
      <c r="J399" s="13">
        <v>80</v>
      </c>
      <c r="K399" s="266"/>
    </row>
    <row r="400" spans="1:11" outlineLevel="1">
      <c r="A400" s="92"/>
      <c r="B400" s="107">
        <v>625007</v>
      </c>
      <c r="C400" s="108" t="s">
        <v>108</v>
      </c>
      <c r="D400" s="98">
        <v>580</v>
      </c>
      <c r="E400" s="13">
        <v>520</v>
      </c>
      <c r="F400" s="13">
        <v>360</v>
      </c>
      <c r="G400" s="278">
        <v>360</v>
      </c>
      <c r="H400" s="13">
        <v>360</v>
      </c>
      <c r="I400" s="13">
        <v>360</v>
      </c>
      <c r="J400" s="13">
        <v>360</v>
      </c>
      <c r="K400" s="266"/>
    </row>
    <row r="401" spans="1:11" outlineLevel="1">
      <c r="A401" s="92"/>
      <c r="B401" s="116"/>
      <c r="C401" s="149" t="s">
        <v>110</v>
      </c>
      <c r="D401" s="25">
        <f>SUM(D394:D400)</f>
        <v>3980</v>
      </c>
      <c r="E401" s="254">
        <f t="shared" ref="E401:F401" si="209">SUM(E394:E400)</f>
        <v>3500</v>
      </c>
      <c r="F401" s="254">
        <f t="shared" si="209"/>
        <v>2650</v>
      </c>
      <c r="G401" s="298">
        <f t="shared" ref="G401:H401" si="210">SUM(G394:G400)</f>
        <v>2650</v>
      </c>
      <c r="H401" s="254">
        <f t="shared" si="210"/>
        <v>2650</v>
      </c>
      <c r="I401" s="254">
        <f t="shared" ref="I401:J401" si="211">SUM(I394:I400)</f>
        <v>2650</v>
      </c>
      <c r="J401" s="254">
        <f t="shared" si="211"/>
        <v>2650</v>
      </c>
      <c r="K401" s="266"/>
    </row>
    <row r="402" spans="1:11" outlineLevel="1">
      <c r="A402" s="92"/>
      <c r="B402" s="116"/>
      <c r="C402" s="89"/>
      <c r="D402" s="90"/>
      <c r="E402" s="258"/>
      <c r="F402" s="262"/>
      <c r="G402" s="262"/>
      <c r="H402" s="262"/>
      <c r="I402" s="262"/>
      <c r="J402" s="262"/>
      <c r="K402" s="266"/>
    </row>
    <row r="403" spans="1:11" outlineLevel="1">
      <c r="A403" s="93"/>
      <c r="B403" s="150">
        <v>632</v>
      </c>
      <c r="C403" s="155" t="s">
        <v>20</v>
      </c>
      <c r="D403" s="95"/>
      <c r="E403" s="258"/>
      <c r="F403" s="262"/>
      <c r="G403" s="262"/>
      <c r="H403" s="262"/>
      <c r="I403" s="262"/>
      <c r="J403" s="262"/>
      <c r="K403" s="266"/>
    </row>
    <row r="404" spans="1:11" outlineLevel="1">
      <c r="A404" s="92"/>
      <c r="B404" s="101" t="s">
        <v>9</v>
      </c>
      <c r="C404" s="97" t="s">
        <v>35</v>
      </c>
      <c r="D404" s="98">
        <v>340</v>
      </c>
      <c r="E404" s="13">
        <v>220</v>
      </c>
      <c r="F404" s="13">
        <v>300</v>
      </c>
      <c r="G404" s="278">
        <v>500</v>
      </c>
      <c r="H404" s="13">
        <v>500</v>
      </c>
      <c r="I404" s="13">
        <v>500</v>
      </c>
      <c r="J404" s="13">
        <v>5000</v>
      </c>
      <c r="K404" s="266"/>
    </row>
    <row r="405" spans="1:11" outlineLevel="1">
      <c r="A405" s="92"/>
      <c r="B405" s="101">
        <v>632002</v>
      </c>
      <c r="C405" s="97" t="s">
        <v>191</v>
      </c>
      <c r="D405" s="98">
        <v>190</v>
      </c>
      <c r="E405" s="13">
        <v>250</v>
      </c>
      <c r="F405" s="13">
        <v>200</v>
      </c>
      <c r="G405" s="278">
        <v>300</v>
      </c>
      <c r="H405" s="13">
        <v>300</v>
      </c>
      <c r="I405" s="13">
        <v>350</v>
      </c>
      <c r="J405" s="13">
        <v>400</v>
      </c>
      <c r="K405" s="266"/>
    </row>
    <row r="406" spans="1:11" outlineLevel="1">
      <c r="A406" s="92"/>
      <c r="B406" s="92"/>
      <c r="C406" s="149" t="s">
        <v>110</v>
      </c>
      <c r="D406" s="205">
        <f>SUM(D404:D405)</f>
        <v>530</v>
      </c>
      <c r="E406" s="259">
        <f t="shared" ref="E406:F406" si="212">SUM(E404:E405)</f>
        <v>470</v>
      </c>
      <c r="F406" s="259">
        <f t="shared" si="212"/>
        <v>500</v>
      </c>
      <c r="G406" s="303">
        <f t="shared" ref="G406:H406" si="213">SUM(G404:G405)</f>
        <v>800</v>
      </c>
      <c r="H406" s="259">
        <f t="shared" si="213"/>
        <v>800</v>
      </c>
      <c r="I406" s="259">
        <f t="shared" ref="I406:J406" si="214">SUM(I404:I405)</f>
        <v>850</v>
      </c>
      <c r="J406" s="259">
        <f t="shared" si="214"/>
        <v>5400</v>
      </c>
      <c r="K406" s="266"/>
    </row>
    <row r="407" spans="1:11" outlineLevel="1">
      <c r="A407" s="92"/>
      <c r="B407" s="92"/>
      <c r="C407" s="89"/>
      <c r="D407" s="90"/>
      <c r="E407" s="258"/>
      <c r="F407" s="262"/>
      <c r="G407" s="262"/>
      <c r="H407" s="262"/>
      <c r="I407" s="262"/>
      <c r="J407" s="262"/>
      <c r="K407" s="266"/>
    </row>
    <row r="408" spans="1:11" outlineLevel="1">
      <c r="A408" s="93"/>
      <c r="B408" s="150">
        <v>633</v>
      </c>
      <c r="C408" s="155" t="s">
        <v>175</v>
      </c>
      <c r="D408" s="95"/>
      <c r="E408" s="258"/>
      <c r="F408" s="262"/>
      <c r="G408" s="262"/>
      <c r="H408" s="262"/>
      <c r="I408" s="262"/>
      <c r="J408" s="262"/>
      <c r="K408" s="266"/>
    </row>
    <row r="409" spans="1:11" outlineLevel="1">
      <c r="A409" s="92"/>
      <c r="B409" s="96">
        <v>633006</v>
      </c>
      <c r="C409" s="97" t="s">
        <v>182</v>
      </c>
      <c r="D409" s="98">
        <v>14570</v>
      </c>
      <c r="E409" s="13">
        <v>800</v>
      </c>
      <c r="F409" s="13">
        <v>1000</v>
      </c>
      <c r="G409" s="278">
        <v>800</v>
      </c>
      <c r="H409" s="13">
        <v>1000</v>
      </c>
      <c r="I409" s="13">
        <v>1000</v>
      </c>
      <c r="J409" s="13">
        <v>1000</v>
      </c>
      <c r="K409" s="266"/>
    </row>
    <row r="410" spans="1:11" outlineLevel="1">
      <c r="A410" s="92"/>
      <c r="B410" s="96">
        <v>633015</v>
      </c>
      <c r="C410" s="97" t="s">
        <v>129</v>
      </c>
      <c r="D410" s="98">
        <v>340</v>
      </c>
      <c r="E410" s="13">
        <v>320</v>
      </c>
      <c r="F410" s="13">
        <v>1000</v>
      </c>
      <c r="G410" s="278">
        <v>500</v>
      </c>
      <c r="H410" s="13">
        <v>500</v>
      </c>
      <c r="I410" s="13">
        <v>500</v>
      </c>
      <c r="J410" s="13">
        <v>500</v>
      </c>
      <c r="K410" s="266"/>
    </row>
    <row r="411" spans="1:11" outlineLevel="1">
      <c r="A411" s="92"/>
      <c r="B411" s="94"/>
      <c r="C411" s="149" t="s">
        <v>110</v>
      </c>
      <c r="D411" s="25">
        <f>SUM(D409:D410)</f>
        <v>14910</v>
      </c>
      <c r="E411" s="254">
        <f t="shared" ref="E411:F411" si="215">SUM(E409:E410)</f>
        <v>1120</v>
      </c>
      <c r="F411" s="254">
        <f t="shared" si="215"/>
        <v>2000</v>
      </c>
      <c r="G411" s="298">
        <f t="shared" ref="G411:H411" si="216">SUM(G409:G410)</f>
        <v>1300</v>
      </c>
      <c r="H411" s="254">
        <f t="shared" si="216"/>
        <v>1500</v>
      </c>
      <c r="I411" s="254">
        <f t="shared" ref="I411:J411" si="217">SUM(I409:I410)</f>
        <v>1500</v>
      </c>
      <c r="J411" s="254">
        <f t="shared" si="217"/>
        <v>1500</v>
      </c>
      <c r="K411" s="266"/>
    </row>
    <row r="412" spans="1:11" outlineLevel="1">
      <c r="A412" s="92"/>
      <c r="B412" s="94"/>
      <c r="C412" s="89"/>
      <c r="D412" s="90"/>
      <c r="E412" s="258"/>
      <c r="F412" s="262"/>
      <c r="G412" s="262"/>
      <c r="H412" s="262"/>
      <c r="I412" s="262"/>
      <c r="J412" s="262"/>
      <c r="K412" s="266"/>
    </row>
    <row r="413" spans="1:11" outlineLevel="1">
      <c r="A413" s="93"/>
      <c r="B413" s="150">
        <v>635</v>
      </c>
      <c r="C413" s="150" t="s">
        <v>22</v>
      </c>
      <c r="D413" s="95"/>
      <c r="E413" s="258"/>
      <c r="F413" s="262"/>
      <c r="G413" s="262"/>
      <c r="H413" s="262"/>
      <c r="I413" s="262"/>
      <c r="J413" s="262"/>
      <c r="K413" s="266"/>
    </row>
    <row r="414" spans="1:11" outlineLevel="1">
      <c r="A414" s="92"/>
      <c r="B414" s="96">
        <v>635004</v>
      </c>
      <c r="C414" s="97" t="s">
        <v>176</v>
      </c>
      <c r="D414" s="98">
        <v>50</v>
      </c>
      <c r="E414" s="13">
        <v>0</v>
      </c>
      <c r="F414" s="13">
        <v>100</v>
      </c>
      <c r="G414" s="278">
        <v>100</v>
      </c>
      <c r="H414" s="13">
        <v>100</v>
      </c>
      <c r="I414" s="13">
        <v>100</v>
      </c>
      <c r="J414" s="13">
        <v>100</v>
      </c>
      <c r="K414" s="266"/>
    </row>
    <row r="415" spans="1:11" hidden="1" outlineLevel="1">
      <c r="A415" s="92"/>
      <c r="B415" s="94"/>
      <c r="C415" s="103"/>
      <c r="D415" s="98"/>
      <c r="E415" s="13"/>
      <c r="F415" s="13"/>
      <c r="G415" s="278"/>
      <c r="H415" s="13"/>
      <c r="I415" s="13"/>
      <c r="J415" s="13"/>
      <c r="K415" s="266"/>
    </row>
    <row r="416" spans="1:11" outlineLevel="1">
      <c r="A416" s="92"/>
      <c r="B416" s="96">
        <v>635006</v>
      </c>
      <c r="C416" s="183" t="s">
        <v>183</v>
      </c>
      <c r="D416" s="98">
        <v>43930</v>
      </c>
      <c r="E416" s="13">
        <v>1490</v>
      </c>
      <c r="F416" s="13">
        <v>1500</v>
      </c>
      <c r="G416" s="278">
        <v>0</v>
      </c>
      <c r="H416" s="13">
        <v>1500</v>
      </c>
      <c r="I416" s="13">
        <v>0</v>
      </c>
      <c r="J416" s="13">
        <v>0</v>
      </c>
      <c r="K416" s="266"/>
    </row>
    <row r="417" spans="1:11" outlineLevel="1">
      <c r="A417" s="92"/>
      <c r="B417" s="92"/>
      <c r="C417" s="149" t="s">
        <v>110</v>
      </c>
      <c r="D417" s="25">
        <f>SUM(D414:D416)</f>
        <v>43980</v>
      </c>
      <c r="E417" s="254">
        <f t="shared" ref="E417:F417" si="218">SUM(E414:E416)</f>
        <v>1490</v>
      </c>
      <c r="F417" s="254">
        <f t="shared" si="218"/>
        <v>1600</v>
      </c>
      <c r="G417" s="298">
        <f t="shared" ref="G417:H417" si="219">SUM(G414:G416)</f>
        <v>100</v>
      </c>
      <c r="H417" s="254">
        <f t="shared" si="219"/>
        <v>1600</v>
      </c>
      <c r="I417" s="254">
        <f t="shared" ref="I417:J417" si="220">SUM(I414:I416)</f>
        <v>100</v>
      </c>
      <c r="J417" s="254">
        <f t="shared" si="220"/>
        <v>100</v>
      </c>
      <c r="K417" s="266"/>
    </row>
    <row r="418" spans="1:11" outlineLevel="1">
      <c r="A418" s="92"/>
      <c r="B418" s="92"/>
      <c r="C418" s="149"/>
      <c r="D418" s="95"/>
      <c r="E418" s="258"/>
      <c r="F418" s="262"/>
      <c r="G418" s="262"/>
      <c r="H418" s="262"/>
      <c r="I418" s="262"/>
      <c r="J418" s="262"/>
      <c r="K418" s="266"/>
    </row>
    <row r="419" spans="1:11" hidden="1" outlineLevel="1">
      <c r="A419" s="92"/>
      <c r="B419" s="150"/>
      <c r="C419" s="150"/>
      <c r="D419" s="95"/>
      <c r="E419" s="258"/>
      <c r="F419" s="262"/>
      <c r="G419" s="262"/>
      <c r="H419" s="262"/>
      <c r="I419" s="262"/>
      <c r="J419" s="262"/>
      <c r="K419" s="266"/>
    </row>
    <row r="420" spans="1:11" hidden="1" outlineLevel="1">
      <c r="A420" s="92"/>
      <c r="B420" s="96"/>
      <c r="C420" s="97"/>
      <c r="D420" s="98"/>
      <c r="E420" s="258"/>
      <c r="F420" s="262"/>
      <c r="G420" s="262"/>
      <c r="H420" s="262"/>
      <c r="I420" s="262"/>
      <c r="J420" s="262"/>
      <c r="K420" s="266"/>
    </row>
    <row r="421" spans="1:11" hidden="1" outlineLevel="1">
      <c r="A421" s="92"/>
      <c r="B421" s="94"/>
      <c r="C421" s="103"/>
      <c r="D421" s="98"/>
      <c r="E421" s="258"/>
      <c r="F421" s="262"/>
      <c r="G421" s="262"/>
      <c r="H421" s="262"/>
      <c r="I421" s="262"/>
      <c r="J421" s="262"/>
      <c r="K421" s="266"/>
    </row>
    <row r="422" spans="1:11" hidden="1" outlineLevel="1">
      <c r="A422" s="92"/>
      <c r="B422" s="92"/>
      <c r="C422" s="149"/>
      <c r="D422" s="25"/>
      <c r="E422" s="258"/>
      <c r="F422" s="262"/>
      <c r="G422" s="262"/>
      <c r="H422" s="262"/>
      <c r="I422" s="262"/>
      <c r="J422" s="262"/>
      <c r="K422" s="266"/>
    </row>
    <row r="423" spans="1:11" outlineLevel="1">
      <c r="A423" s="93"/>
      <c r="B423" s="150">
        <v>642</v>
      </c>
      <c r="C423" s="150" t="s">
        <v>177</v>
      </c>
      <c r="D423" s="95"/>
      <c r="E423" s="258"/>
      <c r="F423" s="262"/>
      <c r="G423" s="262"/>
      <c r="H423" s="262"/>
      <c r="I423" s="262"/>
      <c r="J423" s="262"/>
      <c r="K423" s="266"/>
    </row>
    <row r="424" spans="1:11" outlineLevel="1">
      <c r="A424" s="92"/>
      <c r="B424" s="96">
        <v>642001</v>
      </c>
      <c r="C424" s="97" t="s">
        <v>144</v>
      </c>
      <c r="D424" s="98">
        <v>2450</v>
      </c>
      <c r="E424" s="13">
        <v>4930</v>
      </c>
      <c r="F424" s="13">
        <v>3550</v>
      </c>
      <c r="G424" s="278">
        <v>3550</v>
      </c>
      <c r="H424" s="13">
        <v>3550</v>
      </c>
      <c r="I424" s="13">
        <v>3550</v>
      </c>
      <c r="J424" s="13">
        <v>3550</v>
      </c>
      <c r="K424" s="266"/>
    </row>
    <row r="425" spans="1:11" outlineLevel="1">
      <c r="A425" s="92"/>
      <c r="B425" s="96">
        <v>642006</v>
      </c>
      <c r="C425" s="97" t="s">
        <v>230</v>
      </c>
      <c r="D425" s="98">
        <v>710</v>
      </c>
      <c r="E425" s="13">
        <v>530</v>
      </c>
      <c r="F425" s="13">
        <v>800</v>
      </c>
      <c r="G425" s="278">
        <v>800</v>
      </c>
      <c r="H425" s="13">
        <v>800</v>
      </c>
      <c r="I425" s="13">
        <v>800</v>
      </c>
      <c r="J425" s="13">
        <v>800</v>
      </c>
      <c r="K425" s="266"/>
    </row>
    <row r="426" spans="1:11" outlineLevel="1">
      <c r="A426" s="92"/>
      <c r="B426" s="96">
        <v>642007</v>
      </c>
      <c r="C426" s="97" t="s">
        <v>184</v>
      </c>
      <c r="D426" s="98">
        <v>6800</v>
      </c>
      <c r="E426" s="13">
        <v>6600</v>
      </c>
      <c r="F426" s="13">
        <v>150</v>
      </c>
      <c r="G426" s="278">
        <v>150</v>
      </c>
      <c r="H426" s="13">
        <v>150</v>
      </c>
      <c r="I426" s="13">
        <v>150</v>
      </c>
      <c r="J426" s="13">
        <v>150</v>
      </c>
      <c r="K426" s="266"/>
    </row>
    <row r="427" spans="1:11" outlineLevel="1">
      <c r="A427" s="92"/>
      <c r="B427" s="92"/>
      <c r="C427" s="149" t="s">
        <v>110</v>
      </c>
      <c r="D427" s="25">
        <f>SUM(D424:D426)</f>
        <v>9960</v>
      </c>
      <c r="E427" s="254">
        <f t="shared" ref="E427:F427" si="221">SUM(E424:E426)</f>
        <v>12060</v>
      </c>
      <c r="F427" s="254">
        <f t="shared" si="221"/>
        <v>4500</v>
      </c>
      <c r="G427" s="298">
        <f t="shared" ref="G427:H427" si="222">SUM(G424:G426)</f>
        <v>4500</v>
      </c>
      <c r="H427" s="254">
        <f t="shared" si="222"/>
        <v>4500</v>
      </c>
      <c r="I427" s="254">
        <f t="shared" ref="I427:J427" si="223">SUM(I424:I426)</f>
        <v>4500</v>
      </c>
      <c r="J427" s="254">
        <f t="shared" si="223"/>
        <v>4500</v>
      </c>
      <c r="K427" s="266"/>
    </row>
    <row r="428" spans="1:11" ht="13.5" outlineLevel="1" thickBot="1">
      <c r="A428" s="92"/>
      <c r="B428" s="92"/>
      <c r="C428" s="103"/>
      <c r="D428" s="95"/>
      <c r="E428" s="258"/>
      <c r="F428" s="262"/>
      <c r="G428" s="262"/>
      <c r="H428" s="262"/>
      <c r="I428" s="262"/>
      <c r="J428" s="262"/>
      <c r="K428" s="266"/>
    </row>
    <row r="429" spans="1:11" ht="13.5" outlineLevel="1" thickBot="1">
      <c r="A429" s="76" t="s">
        <v>74</v>
      </c>
      <c r="B429" s="80"/>
      <c r="C429" s="79"/>
      <c r="D429" s="54">
        <f>D432</f>
        <v>330</v>
      </c>
      <c r="E429" s="54">
        <f t="shared" ref="E429:F429" si="224">E432</f>
        <v>330</v>
      </c>
      <c r="F429" s="54">
        <f t="shared" si="224"/>
        <v>330</v>
      </c>
      <c r="G429" s="54">
        <f t="shared" ref="G429:H429" si="225">G432</f>
        <v>330</v>
      </c>
      <c r="H429" s="54">
        <f t="shared" si="225"/>
        <v>490</v>
      </c>
      <c r="I429" s="54">
        <f t="shared" ref="I429:J429" si="226">I432</f>
        <v>490</v>
      </c>
      <c r="J429" s="54">
        <f t="shared" si="226"/>
        <v>490</v>
      </c>
      <c r="K429" s="266"/>
    </row>
    <row r="430" spans="1:11" outlineLevel="1">
      <c r="A430" s="93"/>
      <c r="B430" s="150">
        <v>637</v>
      </c>
      <c r="C430" s="150" t="s">
        <v>23</v>
      </c>
      <c r="D430" s="95"/>
      <c r="E430" s="258"/>
      <c r="F430" s="262"/>
      <c r="G430" s="262"/>
      <c r="H430" s="262"/>
      <c r="I430" s="262"/>
      <c r="J430" s="262"/>
      <c r="K430" s="266"/>
    </row>
    <row r="431" spans="1:11" outlineLevel="1">
      <c r="A431" s="93"/>
      <c r="B431" s="96">
        <v>637027</v>
      </c>
      <c r="C431" s="97" t="s">
        <v>145</v>
      </c>
      <c r="D431" s="98">
        <v>330</v>
      </c>
      <c r="E431" s="13">
        <v>330</v>
      </c>
      <c r="F431" s="13">
        <v>330</v>
      </c>
      <c r="G431" s="278">
        <v>330</v>
      </c>
      <c r="H431" s="13">
        <v>490</v>
      </c>
      <c r="I431" s="13">
        <v>490</v>
      </c>
      <c r="J431" s="13">
        <v>490</v>
      </c>
      <c r="K431" s="266"/>
    </row>
    <row r="432" spans="1:11" outlineLevel="1">
      <c r="A432" s="92"/>
      <c r="B432" s="94"/>
      <c r="C432" s="149" t="s">
        <v>110</v>
      </c>
      <c r="D432" s="25">
        <f>SUM(D431)</f>
        <v>330</v>
      </c>
      <c r="E432" s="254">
        <f t="shared" ref="E432:F432" si="227">SUM(E431)</f>
        <v>330</v>
      </c>
      <c r="F432" s="254">
        <f t="shared" si="227"/>
        <v>330</v>
      </c>
      <c r="G432" s="298">
        <f t="shared" ref="G432:H432" si="228">SUM(G431)</f>
        <v>330</v>
      </c>
      <c r="H432" s="254">
        <f t="shared" si="228"/>
        <v>490</v>
      </c>
      <c r="I432" s="254">
        <f t="shared" ref="I432:J432" si="229">SUM(I431)</f>
        <v>490</v>
      </c>
      <c r="J432" s="254">
        <f t="shared" si="229"/>
        <v>490</v>
      </c>
      <c r="K432" s="266"/>
    </row>
    <row r="433" spans="1:11" ht="13.5" outlineLevel="1" thickBot="1">
      <c r="A433" s="92"/>
      <c r="B433" s="94"/>
      <c r="C433" s="103"/>
      <c r="D433" s="95"/>
      <c r="E433" s="258"/>
      <c r="F433" s="262"/>
      <c r="G433" s="262"/>
      <c r="H433" s="262"/>
      <c r="I433" s="262"/>
      <c r="J433" s="262"/>
      <c r="K433" s="266"/>
    </row>
    <row r="434" spans="1:11" ht="13.5" outlineLevel="1" thickBot="1">
      <c r="A434" s="76" t="s">
        <v>146</v>
      </c>
      <c r="B434" s="80"/>
      <c r="C434" s="79"/>
      <c r="D434" s="54">
        <f>D437</f>
        <v>4770</v>
      </c>
      <c r="E434" s="54">
        <f t="shared" ref="E434:F434" si="230">E437</f>
        <v>2100</v>
      </c>
      <c r="F434" s="54">
        <f t="shared" si="230"/>
        <v>3500</v>
      </c>
      <c r="G434" s="54">
        <f t="shared" ref="G434:H434" si="231">G437</f>
        <v>3800</v>
      </c>
      <c r="H434" s="54">
        <f t="shared" si="231"/>
        <v>3000</v>
      </c>
      <c r="I434" s="54">
        <f t="shared" ref="I434:J434" si="232">I437</f>
        <v>3000</v>
      </c>
      <c r="J434" s="54">
        <f t="shared" si="232"/>
        <v>3000</v>
      </c>
      <c r="K434" s="266"/>
    </row>
    <row r="435" spans="1:11" outlineLevel="1">
      <c r="A435" s="93"/>
      <c r="B435" s="150">
        <v>637</v>
      </c>
      <c r="C435" s="150" t="s">
        <v>23</v>
      </c>
      <c r="D435" s="95"/>
      <c r="E435" s="258"/>
      <c r="F435" s="262"/>
      <c r="G435" s="262"/>
      <c r="H435" s="262"/>
      <c r="I435" s="262"/>
      <c r="J435" s="262"/>
      <c r="K435" s="266"/>
    </row>
    <row r="436" spans="1:11" outlineLevel="1">
      <c r="A436" s="93"/>
      <c r="B436" s="96">
        <v>637002</v>
      </c>
      <c r="C436" s="97" t="s">
        <v>147</v>
      </c>
      <c r="D436" s="98">
        <v>4770</v>
      </c>
      <c r="E436" s="13">
        <v>2100</v>
      </c>
      <c r="F436" s="13">
        <v>3500</v>
      </c>
      <c r="G436" s="278">
        <v>3800</v>
      </c>
      <c r="H436" s="13">
        <v>3000</v>
      </c>
      <c r="I436" s="13">
        <v>3000</v>
      </c>
      <c r="J436" s="13">
        <v>3000</v>
      </c>
      <c r="K436" s="266"/>
    </row>
    <row r="437" spans="1:11" outlineLevel="1">
      <c r="A437" s="92"/>
      <c r="B437" s="94"/>
      <c r="C437" s="149" t="s">
        <v>110</v>
      </c>
      <c r="D437" s="25">
        <f>SUM(D436)</f>
        <v>4770</v>
      </c>
      <c r="E437" s="254">
        <f t="shared" ref="E437:F437" si="233">SUM(E436)</f>
        <v>2100</v>
      </c>
      <c r="F437" s="254">
        <f t="shared" si="233"/>
        <v>3500</v>
      </c>
      <c r="G437" s="298">
        <f t="shared" ref="G437:H437" si="234">SUM(G436)</f>
        <v>3800</v>
      </c>
      <c r="H437" s="254">
        <f t="shared" si="234"/>
        <v>3000</v>
      </c>
      <c r="I437" s="254">
        <f t="shared" ref="I437:J437" si="235">SUM(I436)</f>
        <v>3000</v>
      </c>
      <c r="J437" s="254">
        <f t="shared" si="235"/>
        <v>3000</v>
      </c>
      <c r="K437" s="266"/>
    </row>
    <row r="438" spans="1:11" ht="13.5" outlineLevel="1" thickBot="1">
      <c r="A438" s="92"/>
      <c r="B438" s="94"/>
      <c r="C438" s="103"/>
      <c r="D438" s="95"/>
      <c r="E438" s="258"/>
      <c r="F438" s="262"/>
      <c r="G438" s="262"/>
      <c r="H438" s="262"/>
      <c r="I438" s="262"/>
      <c r="J438" s="262"/>
      <c r="K438" s="266"/>
    </row>
    <row r="439" spans="1:11" ht="13.5" outlineLevel="1" thickBot="1">
      <c r="A439" s="76" t="s">
        <v>75</v>
      </c>
      <c r="B439" s="65"/>
      <c r="C439" s="66"/>
      <c r="D439" s="55">
        <f>D444</f>
        <v>213140</v>
      </c>
      <c r="E439" s="55">
        <f t="shared" ref="E439:F439" si="236">E444</f>
        <v>225096</v>
      </c>
      <c r="F439" s="55">
        <f t="shared" si="236"/>
        <v>226140</v>
      </c>
      <c r="G439" s="55">
        <f t="shared" ref="G439:H439" si="237">G444</f>
        <v>226140</v>
      </c>
      <c r="H439" s="55">
        <f t="shared" si="237"/>
        <v>248380</v>
      </c>
      <c r="I439" s="55">
        <f t="shared" ref="I439:J439" si="238">I444</f>
        <v>230380</v>
      </c>
      <c r="J439" s="55">
        <f t="shared" si="238"/>
        <v>230380</v>
      </c>
      <c r="K439" s="266"/>
    </row>
    <row r="440" spans="1:11" outlineLevel="1">
      <c r="A440" s="92"/>
      <c r="B440" s="101"/>
      <c r="C440" s="97" t="s">
        <v>148</v>
      </c>
      <c r="D440" s="98">
        <v>213140</v>
      </c>
      <c r="E440" s="13">
        <v>214427</v>
      </c>
      <c r="F440" s="13">
        <v>215660</v>
      </c>
      <c r="G440" s="278">
        <v>215660</v>
      </c>
      <c r="H440" s="13">
        <v>219900</v>
      </c>
      <c r="I440" s="13">
        <v>219900</v>
      </c>
      <c r="J440" s="13">
        <v>219900</v>
      </c>
      <c r="K440" s="266"/>
    </row>
    <row r="441" spans="1:11" outlineLevel="1">
      <c r="A441" s="92"/>
      <c r="B441" s="101"/>
      <c r="C441" s="97" t="s">
        <v>209</v>
      </c>
      <c r="D441" s="98">
        <v>0</v>
      </c>
      <c r="E441" s="13">
        <v>10669</v>
      </c>
      <c r="F441" s="13">
        <v>10480</v>
      </c>
      <c r="G441" s="278">
        <v>10480</v>
      </c>
      <c r="H441" s="13">
        <v>10480</v>
      </c>
      <c r="I441" s="13">
        <v>10480</v>
      </c>
      <c r="J441" s="13">
        <v>10480</v>
      </c>
      <c r="K441" s="266"/>
    </row>
    <row r="442" spans="1:11" outlineLevel="1">
      <c r="A442" s="92"/>
      <c r="B442" s="101"/>
      <c r="C442" s="97" t="s">
        <v>283</v>
      </c>
      <c r="D442" s="99"/>
      <c r="E442" s="14"/>
      <c r="F442" s="14"/>
      <c r="G442" s="302"/>
      <c r="H442" s="14">
        <v>10000</v>
      </c>
      <c r="I442" s="14"/>
      <c r="J442" s="14"/>
      <c r="K442" s="266"/>
    </row>
    <row r="443" spans="1:11" outlineLevel="1">
      <c r="A443" s="92"/>
      <c r="B443" s="101"/>
      <c r="C443" s="97" t="s">
        <v>284</v>
      </c>
      <c r="D443" s="99"/>
      <c r="E443" s="14"/>
      <c r="F443" s="14"/>
      <c r="G443" s="302"/>
      <c r="H443" s="14">
        <v>8000</v>
      </c>
      <c r="I443" s="14"/>
      <c r="J443" s="14"/>
      <c r="K443" s="266"/>
    </row>
    <row r="444" spans="1:11" outlineLevel="1">
      <c r="A444" s="92"/>
      <c r="B444" s="94"/>
      <c r="C444" s="149" t="s">
        <v>110</v>
      </c>
      <c r="D444" s="205">
        <f>SUM(D440:D443)</f>
        <v>213140</v>
      </c>
      <c r="E444" s="205">
        <f t="shared" ref="E444:J444" si="239">SUM(E440:E443)</f>
        <v>225096</v>
      </c>
      <c r="F444" s="205">
        <f t="shared" si="239"/>
        <v>226140</v>
      </c>
      <c r="G444" s="306">
        <f t="shared" si="239"/>
        <v>226140</v>
      </c>
      <c r="H444" s="205">
        <f t="shared" si="239"/>
        <v>248380</v>
      </c>
      <c r="I444" s="205">
        <f t="shared" si="239"/>
        <v>230380</v>
      </c>
      <c r="J444" s="205">
        <f t="shared" si="239"/>
        <v>230380</v>
      </c>
      <c r="K444" s="266"/>
    </row>
    <row r="445" spans="1:11" ht="13.5" outlineLevel="1" thickBot="1">
      <c r="A445" s="92"/>
      <c r="B445" s="92"/>
      <c r="C445" s="103"/>
      <c r="D445" s="95"/>
      <c r="E445" s="258"/>
      <c r="F445" s="262"/>
      <c r="G445" s="262"/>
      <c r="H445" s="262"/>
      <c r="I445" s="262"/>
      <c r="J445" s="262"/>
      <c r="K445" s="266"/>
    </row>
    <row r="446" spans="1:11" ht="13.5" outlineLevel="1" thickBot="1">
      <c r="A446" s="81" t="s">
        <v>76</v>
      </c>
      <c r="B446" s="86"/>
      <c r="C446" s="82"/>
      <c r="D446" s="55">
        <f>D449</f>
        <v>474000</v>
      </c>
      <c r="E446" s="55">
        <f t="shared" ref="E446:F446" si="240">E449</f>
        <v>449206</v>
      </c>
      <c r="F446" s="55">
        <f t="shared" si="240"/>
        <v>422486</v>
      </c>
      <c r="G446" s="55">
        <f t="shared" ref="G446:H446" si="241">G449</f>
        <v>422486</v>
      </c>
      <c r="H446" s="55">
        <f t="shared" si="241"/>
        <v>442345</v>
      </c>
      <c r="I446" s="55">
        <f t="shared" ref="I446:J446" si="242">I449</f>
        <v>442345</v>
      </c>
      <c r="J446" s="55">
        <f t="shared" si="242"/>
        <v>442345</v>
      </c>
      <c r="K446" s="266"/>
    </row>
    <row r="447" spans="1:11" outlineLevel="1">
      <c r="A447" s="92"/>
      <c r="B447" s="101"/>
      <c r="C447" s="97" t="s">
        <v>149</v>
      </c>
      <c r="D447" s="98">
        <v>474000</v>
      </c>
      <c r="E447" s="13">
        <v>448046</v>
      </c>
      <c r="F447" s="13">
        <v>420826</v>
      </c>
      <c r="G447" s="278">
        <v>420826</v>
      </c>
      <c r="H447" s="13">
        <v>440685</v>
      </c>
      <c r="I447" s="13">
        <v>440685</v>
      </c>
      <c r="J447" s="13">
        <v>440685</v>
      </c>
      <c r="K447" s="266"/>
    </row>
    <row r="448" spans="1:11" outlineLevel="1">
      <c r="A448" s="92"/>
      <c r="B448" s="96">
        <v>637015</v>
      </c>
      <c r="C448" s="97" t="s">
        <v>171</v>
      </c>
      <c r="D448" s="98">
        <v>0</v>
      </c>
      <c r="E448" s="13">
        <v>1160</v>
      </c>
      <c r="F448" s="13">
        <v>1660</v>
      </c>
      <c r="G448" s="278">
        <v>1660</v>
      </c>
      <c r="H448" s="13">
        <v>1660</v>
      </c>
      <c r="I448" s="13">
        <v>1660</v>
      </c>
      <c r="J448" s="13">
        <v>1660</v>
      </c>
      <c r="K448" s="266"/>
    </row>
    <row r="449" spans="1:11" outlineLevel="1">
      <c r="A449" s="92"/>
      <c r="B449" s="94"/>
      <c r="C449" s="149" t="s">
        <v>110</v>
      </c>
      <c r="D449" s="25">
        <f>SUM(D447:D448)</f>
        <v>474000</v>
      </c>
      <c r="E449" s="254">
        <f t="shared" ref="E449:F449" si="243">SUM(E447:E448)</f>
        <v>449206</v>
      </c>
      <c r="F449" s="254">
        <f t="shared" si="243"/>
        <v>422486</v>
      </c>
      <c r="G449" s="298">
        <f t="shared" ref="G449:H449" si="244">SUM(G447:G448)</f>
        <v>422486</v>
      </c>
      <c r="H449" s="254">
        <f t="shared" si="244"/>
        <v>442345</v>
      </c>
      <c r="I449" s="254">
        <f t="shared" ref="I449:J449" si="245">SUM(I447:I448)</f>
        <v>442345</v>
      </c>
      <c r="J449" s="254">
        <f t="shared" si="245"/>
        <v>442345</v>
      </c>
      <c r="K449" s="266"/>
    </row>
    <row r="450" spans="1:11" ht="13.5" outlineLevel="1" thickBot="1">
      <c r="A450" s="92"/>
      <c r="B450" s="92"/>
      <c r="C450" s="103"/>
      <c r="D450" s="95"/>
      <c r="E450" s="258"/>
      <c r="F450" s="262"/>
      <c r="G450" s="262"/>
      <c r="H450" s="262"/>
      <c r="I450" s="262"/>
      <c r="J450" s="262"/>
      <c r="K450" s="266"/>
    </row>
    <row r="451" spans="1:11" ht="13.5" outlineLevel="1" thickBot="1">
      <c r="A451" s="81" t="s">
        <v>150</v>
      </c>
      <c r="B451" s="80"/>
      <c r="C451" s="79"/>
      <c r="D451" s="54">
        <f>D453</f>
        <v>670</v>
      </c>
      <c r="E451" s="54">
        <f t="shared" ref="E451:F451" si="246">E453</f>
        <v>440</v>
      </c>
      <c r="F451" s="54">
        <f t="shared" si="246"/>
        <v>650</v>
      </c>
      <c r="G451" s="54">
        <f t="shared" ref="G451:H451" si="247">G453</f>
        <v>500</v>
      </c>
      <c r="H451" s="54">
        <f t="shared" si="247"/>
        <v>550</v>
      </c>
      <c r="I451" s="54">
        <f t="shared" ref="I451:J451" si="248">I453</f>
        <v>600</v>
      </c>
      <c r="J451" s="54">
        <f t="shared" si="248"/>
        <v>650</v>
      </c>
      <c r="K451" s="266"/>
    </row>
    <row r="452" spans="1:11" outlineLevel="1">
      <c r="A452" s="93"/>
      <c r="B452" s="150">
        <v>637</v>
      </c>
      <c r="C452" s="150" t="s">
        <v>23</v>
      </c>
      <c r="D452" s="95"/>
      <c r="E452" s="258"/>
      <c r="F452" s="262"/>
      <c r="G452" s="262"/>
      <c r="H452" s="262"/>
      <c r="I452" s="262"/>
      <c r="J452" s="262"/>
      <c r="K452" s="266"/>
    </row>
    <row r="453" spans="1:11" outlineLevel="1">
      <c r="A453" s="93"/>
      <c r="B453" s="96">
        <v>637001</v>
      </c>
      <c r="C453" s="97" t="s">
        <v>151</v>
      </c>
      <c r="D453" s="98">
        <v>670</v>
      </c>
      <c r="E453" s="13">
        <v>440</v>
      </c>
      <c r="F453" s="13">
        <v>650</v>
      </c>
      <c r="G453" s="278">
        <v>500</v>
      </c>
      <c r="H453" s="13">
        <v>550</v>
      </c>
      <c r="I453" s="13">
        <v>600</v>
      </c>
      <c r="J453" s="13">
        <v>650</v>
      </c>
      <c r="K453" s="266"/>
    </row>
    <row r="454" spans="1:11" outlineLevel="1">
      <c r="A454" s="92"/>
      <c r="B454" s="94"/>
      <c r="C454" s="149" t="s">
        <v>110</v>
      </c>
      <c r="D454" s="25">
        <f>SUM(D453)</f>
        <v>670</v>
      </c>
      <c r="E454" s="254">
        <f t="shared" ref="E454:F454" si="249">SUM(E453)</f>
        <v>440</v>
      </c>
      <c r="F454" s="254">
        <f t="shared" si="249"/>
        <v>650</v>
      </c>
      <c r="G454" s="298">
        <f t="shared" ref="G454:H454" si="250">SUM(G453)</f>
        <v>500</v>
      </c>
      <c r="H454" s="254">
        <f t="shared" si="250"/>
        <v>550</v>
      </c>
      <c r="I454" s="254">
        <f t="shared" ref="I454:J454" si="251">SUM(I453)</f>
        <v>600</v>
      </c>
      <c r="J454" s="254">
        <f t="shared" si="251"/>
        <v>650</v>
      </c>
      <c r="K454" s="266"/>
    </row>
    <row r="455" spans="1:11" ht="13.5" outlineLevel="1" thickBot="1">
      <c r="A455" s="92"/>
      <c r="B455" s="92"/>
      <c r="C455" s="103"/>
      <c r="D455" s="95"/>
      <c r="E455" s="258"/>
      <c r="F455" s="262"/>
      <c r="G455" s="262"/>
      <c r="H455" s="262"/>
      <c r="I455" s="262"/>
      <c r="J455" s="262"/>
      <c r="K455" s="266"/>
    </row>
    <row r="456" spans="1:11" ht="13.5" outlineLevel="1" thickBot="1">
      <c r="A456" s="81" t="s">
        <v>152</v>
      </c>
      <c r="B456" s="80"/>
      <c r="C456" s="79"/>
      <c r="D456" s="54">
        <f>D458</f>
        <v>1120</v>
      </c>
      <c r="E456" s="54">
        <f t="shared" ref="E456:F456" si="252">E458</f>
        <v>170</v>
      </c>
      <c r="F456" s="54">
        <f t="shared" si="252"/>
        <v>500</v>
      </c>
      <c r="G456" s="54">
        <f t="shared" ref="G456:H456" si="253">G458</f>
        <v>300</v>
      </c>
      <c r="H456" s="54">
        <f t="shared" si="253"/>
        <v>500</v>
      </c>
      <c r="I456" s="54">
        <f t="shared" ref="I456:J456" si="254">I458</f>
        <v>500</v>
      </c>
      <c r="J456" s="54">
        <f t="shared" si="254"/>
        <v>500</v>
      </c>
      <c r="K456" s="266"/>
    </row>
    <row r="457" spans="1:11" outlineLevel="1">
      <c r="A457" s="93"/>
      <c r="B457" s="150">
        <v>637</v>
      </c>
      <c r="C457" s="150" t="s">
        <v>23</v>
      </c>
      <c r="D457" s="95"/>
      <c r="E457" s="258"/>
      <c r="F457" s="262"/>
      <c r="G457" s="262"/>
      <c r="H457" s="262"/>
      <c r="I457" s="262"/>
      <c r="J457" s="262"/>
      <c r="K457" s="266"/>
    </row>
    <row r="458" spans="1:11" outlineLevel="1">
      <c r="A458" s="93"/>
      <c r="B458" s="96">
        <v>637004</v>
      </c>
      <c r="C458" s="97" t="s">
        <v>153</v>
      </c>
      <c r="D458" s="98">
        <v>1120</v>
      </c>
      <c r="E458" s="13">
        <v>170</v>
      </c>
      <c r="F458" s="13">
        <v>500</v>
      </c>
      <c r="G458" s="278">
        <v>300</v>
      </c>
      <c r="H458" s="13">
        <v>500</v>
      </c>
      <c r="I458" s="13">
        <v>500</v>
      </c>
      <c r="J458" s="13">
        <v>500</v>
      </c>
      <c r="K458" s="266"/>
    </row>
    <row r="459" spans="1:11" outlineLevel="1">
      <c r="A459" s="92"/>
      <c r="B459" s="94"/>
      <c r="C459" s="149" t="s">
        <v>110</v>
      </c>
      <c r="D459" s="25">
        <f>SUM(D458)</f>
        <v>1120</v>
      </c>
      <c r="E459" s="254">
        <f t="shared" ref="E459:F459" si="255">SUM(E458)</f>
        <v>170</v>
      </c>
      <c r="F459" s="254">
        <f t="shared" si="255"/>
        <v>500</v>
      </c>
      <c r="G459" s="298">
        <f t="shared" ref="G459:H459" si="256">SUM(G458)</f>
        <v>300</v>
      </c>
      <c r="H459" s="254">
        <f t="shared" si="256"/>
        <v>500</v>
      </c>
      <c r="I459" s="254">
        <f t="shared" ref="I459:J459" si="257">SUM(I458)</f>
        <v>500</v>
      </c>
      <c r="J459" s="254">
        <f t="shared" si="257"/>
        <v>500</v>
      </c>
      <c r="K459" s="266"/>
    </row>
    <row r="460" spans="1:11" ht="13.5" outlineLevel="1" thickBot="1">
      <c r="A460" s="92"/>
      <c r="B460" s="92"/>
      <c r="C460" s="103"/>
      <c r="D460" s="95"/>
      <c r="E460" s="258"/>
      <c r="F460" s="262"/>
      <c r="G460" s="262"/>
      <c r="H460" s="262"/>
      <c r="I460" s="262"/>
      <c r="J460" s="262"/>
      <c r="K460" s="266"/>
    </row>
    <row r="461" spans="1:11" ht="13.5" outlineLevel="1" thickBot="1">
      <c r="A461" s="81" t="s">
        <v>13</v>
      </c>
      <c r="B461" s="80"/>
      <c r="C461" s="79"/>
      <c r="D461" s="54">
        <f>D464+D468</f>
        <v>7980</v>
      </c>
      <c r="E461" s="54">
        <f t="shared" ref="E461:F461" si="258">E464+E468</f>
        <v>5460</v>
      </c>
      <c r="F461" s="54">
        <f t="shared" si="258"/>
        <v>1850</v>
      </c>
      <c r="G461" s="54">
        <f t="shared" ref="G461:H461" si="259">G464+G468</f>
        <v>2550</v>
      </c>
      <c r="H461" s="54">
        <f t="shared" si="259"/>
        <v>1850</v>
      </c>
      <c r="I461" s="54">
        <f t="shared" ref="I461:J461" si="260">I464+I468</f>
        <v>1850</v>
      </c>
      <c r="J461" s="54">
        <f t="shared" si="260"/>
        <v>1850</v>
      </c>
      <c r="K461" s="266"/>
    </row>
    <row r="462" spans="1:11" outlineLevel="1">
      <c r="A462" s="126"/>
      <c r="B462" s="150">
        <v>635</v>
      </c>
      <c r="C462" s="150" t="s">
        <v>22</v>
      </c>
      <c r="D462" s="95"/>
      <c r="E462" s="258"/>
      <c r="F462" s="262"/>
      <c r="G462" s="262"/>
      <c r="H462" s="262"/>
      <c r="I462" s="262"/>
      <c r="J462" s="262"/>
      <c r="K462" s="266"/>
    </row>
    <row r="463" spans="1:11" outlineLevel="1">
      <c r="A463" s="125"/>
      <c r="B463" s="96">
        <v>635006</v>
      </c>
      <c r="C463" s="97" t="s">
        <v>231</v>
      </c>
      <c r="D463" s="98">
        <v>7180</v>
      </c>
      <c r="E463" s="13">
        <v>4610</v>
      </c>
      <c r="F463" s="13">
        <v>1000</v>
      </c>
      <c r="G463" s="278">
        <v>1700</v>
      </c>
      <c r="H463" s="13">
        <v>1000</v>
      </c>
      <c r="I463" s="13">
        <v>1000</v>
      </c>
      <c r="J463" s="13">
        <v>1000</v>
      </c>
      <c r="K463" s="266"/>
    </row>
    <row r="464" spans="1:11" outlineLevel="1">
      <c r="A464" s="126"/>
      <c r="B464" s="94"/>
      <c r="C464" s="149" t="s">
        <v>110</v>
      </c>
      <c r="D464" s="25">
        <f>SUM(D463)</f>
        <v>7180</v>
      </c>
      <c r="E464" s="254">
        <f t="shared" ref="E464:F464" si="261">SUM(E463)</f>
        <v>4610</v>
      </c>
      <c r="F464" s="254">
        <f t="shared" si="261"/>
        <v>1000</v>
      </c>
      <c r="G464" s="298">
        <f t="shared" ref="G464:H464" si="262">SUM(G463)</f>
        <v>1700</v>
      </c>
      <c r="H464" s="254">
        <f t="shared" si="262"/>
        <v>1000</v>
      </c>
      <c r="I464" s="254">
        <f t="shared" ref="I464:J464" si="263">SUM(I463)</f>
        <v>1000</v>
      </c>
      <c r="J464" s="254">
        <f t="shared" si="263"/>
        <v>1000</v>
      </c>
      <c r="K464" s="266"/>
    </row>
    <row r="465" spans="1:11" outlineLevel="1">
      <c r="A465" s="126"/>
      <c r="B465" s="94"/>
      <c r="C465" s="89"/>
      <c r="D465" s="90"/>
      <c r="E465" s="258"/>
      <c r="F465" s="262"/>
      <c r="G465" s="262"/>
      <c r="H465" s="262"/>
      <c r="I465" s="262"/>
      <c r="J465" s="262"/>
      <c r="K465" s="266"/>
    </row>
    <row r="466" spans="1:11" outlineLevel="1">
      <c r="A466" s="125"/>
      <c r="B466" s="157">
        <v>642</v>
      </c>
      <c r="C466" s="155" t="s">
        <v>24</v>
      </c>
      <c r="D466" s="95"/>
      <c r="E466" s="258"/>
      <c r="F466" s="262"/>
      <c r="G466" s="262"/>
      <c r="H466" s="262"/>
      <c r="I466" s="262"/>
      <c r="J466" s="262"/>
      <c r="K466" s="266"/>
    </row>
    <row r="467" spans="1:11" outlineLevel="1">
      <c r="A467" s="125"/>
      <c r="B467" s="96">
        <v>642001</v>
      </c>
      <c r="C467" s="109" t="s">
        <v>154</v>
      </c>
      <c r="D467" s="98">
        <v>800</v>
      </c>
      <c r="E467" s="13">
        <v>850</v>
      </c>
      <c r="F467" s="13">
        <v>850</v>
      </c>
      <c r="G467" s="278">
        <v>850</v>
      </c>
      <c r="H467" s="13">
        <v>850</v>
      </c>
      <c r="I467" s="13">
        <v>850</v>
      </c>
      <c r="J467" s="13">
        <v>850</v>
      </c>
      <c r="K467" s="266"/>
    </row>
    <row r="468" spans="1:11" outlineLevel="1">
      <c r="A468" s="91"/>
      <c r="B468" s="92"/>
      <c r="C468" s="149" t="s">
        <v>110</v>
      </c>
      <c r="D468" s="25">
        <f>SUM(D467)</f>
        <v>800</v>
      </c>
      <c r="E468" s="254">
        <f t="shared" ref="E468:F468" si="264">SUM(E467)</f>
        <v>850</v>
      </c>
      <c r="F468" s="254">
        <f t="shared" si="264"/>
        <v>850</v>
      </c>
      <c r="G468" s="298">
        <f t="shared" ref="G468:H468" si="265">SUM(G467)</f>
        <v>850</v>
      </c>
      <c r="H468" s="254">
        <f t="shared" si="265"/>
        <v>850</v>
      </c>
      <c r="I468" s="254">
        <f t="shared" ref="I468:J468" si="266">SUM(I467)</f>
        <v>850</v>
      </c>
      <c r="J468" s="254">
        <f t="shared" si="266"/>
        <v>850</v>
      </c>
      <c r="K468" s="266"/>
    </row>
    <row r="469" spans="1:11" ht="13.5" outlineLevel="1" thickBot="1">
      <c r="A469" s="91"/>
      <c r="B469" s="92"/>
      <c r="C469" s="103"/>
      <c r="D469" s="95"/>
      <c r="E469" s="258"/>
      <c r="F469" s="262"/>
      <c r="G469" s="262"/>
      <c r="H469" s="262"/>
      <c r="I469" s="262"/>
      <c r="J469" s="262"/>
      <c r="K469" s="266"/>
    </row>
    <row r="470" spans="1:11" ht="13.5" outlineLevel="1" thickBot="1">
      <c r="A470" s="81" t="s">
        <v>205</v>
      </c>
      <c r="B470" s="80"/>
      <c r="C470" s="79"/>
      <c r="D470" s="55">
        <f>D473+D484+D488</f>
        <v>17590</v>
      </c>
      <c r="E470" s="55">
        <f t="shared" ref="E470:F470" si="267">E473+E484+E488</f>
        <v>2370</v>
      </c>
      <c r="F470" s="55">
        <f t="shared" si="267"/>
        <v>1430</v>
      </c>
      <c r="G470" s="55">
        <f t="shared" ref="G470:H470" si="268">G473+G484+G488</f>
        <v>1600</v>
      </c>
      <c r="H470" s="55">
        <f t="shared" si="268"/>
        <v>8060</v>
      </c>
      <c r="I470" s="55">
        <f t="shared" ref="I470:J470" si="269">I473+I484+I488</f>
        <v>8060</v>
      </c>
      <c r="J470" s="55">
        <f t="shared" si="269"/>
        <v>8060</v>
      </c>
      <c r="K470" s="266"/>
    </row>
    <row r="471" spans="1:11" outlineLevel="1">
      <c r="A471" s="92"/>
      <c r="B471" s="114">
        <v>611</v>
      </c>
      <c r="C471" s="97" t="s">
        <v>29</v>
      </c>
      <c r="D471" s="98">
        <v>12610</v>
      </c>
      <c r="E471" s="13">
        <v>1690</v>
      </c>
      <c r="F471" s="13">
        <v>300</v>
      </c>
      <c r="G471" s="278">
        <v>400</v>
      </c>
      <c r="H471" s="13">
        <v>6000</v>
      </c>
      <c r="I471" s="13">
        <v>6000</v>
      </c>
      <c r="J471" s="13">
        <v>6000</v>
      </c>
      <c r="K471" s="266"/>
    </row>
    <row r="472" spans="1:11" hidden="1" outlineLevel="1">
      <c r="A472" s="92"/>
      <c r="B472" s="114">
        <v>612</v>
      </c>
      <c r="C472" s="114" t="s">
        <v>104</v>
      </c>
      <c r="D472" s="98">
        <v>0</v>
      </c>
      <c r="E472" s="13"/>
      <c r="F472" s="13"/>
      <c r="G472" s="278"/>
      <c r="H472" s="13"/>
      <c r="I472" s="13"/>
      <c r="J472" s="13"/>
      <c r="K472" s="266"/>
    </row>
    <row r="473" spans="1:11" outlineLevel="1">
      <c r="A473" s="92"/>
      <c r="B473" s="121"/>
      <c r="C473" s="149" t="s">
        <v>110</v>
      </c>
      <c r="D473" s="25">
        <f>SUM(D471:D472)</f>
        <v>12610</v>
      </c>
      <c r="E473" s="254">
        <f t="shared" ref="E473:F473" si="270">SUM(E471:E472)</f>
        <v>1690</v>
      </c>
      <c r="F473" s="254">
        <f t="shared" si="270"/>
        <v>300</v>
      </c>
      <c r="G473" s="298">
        <f t="shared" ref="G473:H473" si="271">SUM(G471:G472)</f>
        <v>400</v>
      </c>
      <c r="H473" s="254">
        <f t="shared" si="271"/>
        <v>6000</v>
      </c>
      <c r="I473" s="254">
        <f t="shared" ref="I473:J473" si="272">SUM(I471:I472)</f>
        <v>6000</v>
      </c>
      <c r="J473" s="254">
        <f t="shared" si="272"/>
        <v>6000</v>
      </c>
      <c r="K473" s="266"/>
    </row>
    <row r="474" spans="1:11" outlineLevel="1">
      <c r="A474" s="92"/>
      <c r="B474" s="121"/>
      <c r="C474" s="89"/>
      <c r="D474" s="90"/>
      <c r="E474" s="258"/>
      <c r="F474" s="262"/>
      <c r="G474" s="262"/>
      <c r="H474" s="262"/>
      <c r="I474" s="262"/>
      <c r="J474" s="262"/>
      <c r="K474" s="266"/>
    </row>
    <row r="475" spans="1:11" outlineLevel="1">
      <c r="A475" s="92"/>
      <c r="B475" s="150">
        <v>620</v>
      </c>
      <c r="C475" s="155" t="s">
        <v>124</v>
      </c>
      <c r="D475" s="95"/>
      <c r="E475" s="258"/>
      <c r="F475" s="262"/>
      <c r="G475" s="262"/>
      <c r="H475" s="262"/>
      <c r="I475" s="262"/>
      <c r="J475" s="262"/>
      <c r="K475" s="266"/>
    </row>
    <row r="476" spans="1:11" outlineLevel="1">
      <c r="A476" s="92"/>
      <c r="B476" s="114">
        <v>621</v>
      </c>
      <c r="C476" s="114" t="s">
        <v>105</v>
      </c>
      <c r="D476" s="98">
        <v>1790</v>
      </c>
      <c r="E476" s="13">
        <v>190</v>
      </c>
      <c r="F476" s="13">
        <v>30</v>
      </c>
      <c r="G476" s="278">
        <v>50</v>
      </c>
      <c r="H476" s="13">
        <v>60</v>
      </c>
      <c r="I476" s="13">
        <v>60</v>
      </c>
      <c r="J476" s="13">
        <v>60</v>
      </c>
      <c r="K476" s="266"/>
    </row>
    <row r="477" spans="1:11" hidden="1" outlineLevel="1">
      <c r="A477" s="92"/>
      <c r="B477" s="114">
        <v>622</v>
      </c>
      <c r="C477" s="114" t="s">
        <v>111</v>
      </c>
      <c r="D477" s="98">
        <v>0</v>
      </c>
      <c r="E477" s="13"/>
      <c r="F477" s="13"/>
      <c r="G477" s="278"/>
      <c r="H477" s="13"/>
      <c r="I477" s="13"/>
      <c r="J477" s="13"/>
      <c r="K477" s="266"/>
    </row>
    <row r="478" spans="1:11" outlineLevel="1">
      <c r="A478" s="92"/>
      <c r="B478" s="107">
        <v>625001</v>
      </c>
      <c r="C478" s="114" t="s">
        <v>30</v>
      </c>
      <c r="D478" s="98">
        <v>180</v>
      </c>
      <c r="E478" s="13">
        <v>30</v>
      </c>
      <c r="F478" s="13">
        <v>10</v>
      </c>
      <c r="G478" s="278">
        <v>20</v>
      </c>
      <c r="H478" s="13">
        <v>80</v>
      </c>
      <c r="I478" s="13">
        <v>80</v>
      </c>
      <c r="J478" s="13">
        <v>80</v>
      </c>
      <c r="K478" s="266"/>
    </row>
    <row r="479" spans="1:11" outlineLevel="1">
      <c r="A479" s="92"/>
      <c r="B479" s="107">
        <v>625002</v>
      </c>
      <c r="C479" s="114" t="s">
        <v>31</v>
      </c>
      <c r="D479" s="98">
        <v>1800</v>
      </c>
      <c r="E479" s="13">
        <v>270</v>
      </c>
      <c r="F479" s="13">
        <v>40</v>
      </c>
      <c r="G479" s="278">
        <v>50</v>
      </c>
      <c r="H479" s="13">
        <v>840</v>
      </c>
      <c r="I479" s="13">
        <v>840</v>
      </c>
      <c r="J479" s="13">
        <v>840</v>
      </c>
      <c r="K479" s="266"/>
    </row>
    <row r="480" spans="1:11" outlineLevel="1">
      <c r="A480" s="92"/>
      <c r="B480" s="107">
        <v>625003</v>
      </c>
      <c r="C480" s="114" t="s">
        <v>32</v>
      </c>
      <c r="D480" s="98">
        <v>100</v>
      </c>
      <c r="E480" s="13">
        <v>20</v>
      </c>
      <c r="F480" s="13">
        <v>10</v>
      </c>
      <c r="G480" s="278">
        <v>20</v>
      </c>
      <c r="H480" s="13">
        <v>50</v>
      </c>
      <c r="I480" s="13">
        <v>50</v>
      </c>
      <c r="J480" s="13">
        <v>50</v>
      </c>
      <c r="K480" s="266"/>
    </row>
    <row r="481" spans="1:11" outlineLevel="1">
      <c r="A481" s="92"/>
      <c r="B481" s="107">
        <v>625004</v>
      </c>
      <c r="C481" s="114" t="s">
        <v>33</v>
      </c>
      <c r="D481" s="98">
        <v>380</v>
      </c>
      <c r="E481" s="13">
        <v>60</v>
      </c>
      <c r="F481" s="13">
        <v>10</v>
      </c>
      <c r="G481" s="278">
        <v>20</v>
      </c>
      <c r="H481" s="13">
        <v>180</v>
      </c>
      <c r="I481" s="13">
        <v>180</v>
      </c>
      <c r="J481" s="13">
        <v>180</v>
      </c>
      <c r="K481" s="266"/>
    </row>
    <row r="482" spans="1:11" outlineLevel="1">
      <c r="A482" s="92"/>
      <c r="B482" s="107">
        <v>625005</v>
      </c>
      <c r="C482" s="114" t="s">
        <v>34</v>
      </c>
      <c r="D482" s="98">
        <v>120</v>
      </c>
      <c r="E482" s="13">
        <v>20</v>
      </c>
      <c r="F482" s="13">
        <v>10</v>
      </c>
      <c r="G482" s="278">
        <v>20</v>
      </c>
      <c r="H482" s="13">
        <v>60</v>
      </c>
      <c r="I482" s="13">
        <v>60</v>
      </c>
      <c r="J482" s="13">
        <v>60</v>
      </c>
      <c r="K482" s="266"/>
    </row>
    <row r="483" spans="1:11" outlineLevel="1">
      <c r="A483" s="92"/>
      <c r="B483" s="107">
        <v>625007</v>
      </c>
      <c r="C483" s="114" t="s">
        <v>108</v>
      </c>
      <c r="D483" s="98">
        <v>610</v>
      </c>
      <c r="E483" s="13">
        <v>90</v>
      </c>
      <c r="F483" s="13">
        <v>20</v>
      </c>
      <c r="G483" s="278">
        <v>20</v>
      </c>
      <c r="H483" s="13">
        <v>290</v>
      </c>
      <c r="I483" s="13">
        <v>290</v>
      </c>
      <c r="J483" s="13">
        <v>290</v>
      </c>
      <c r="K483" s="266"/>
    </row>
    <row r="484" spans="1:11" outlineLevel="1">
      <c r="A484" s="92"/>
      <c r="B484" s="116"/>
      <c r="C484" s="149" t="s">
        <v>110</v>
      </c>
      <c r="D484" s="25">
        <f>SUM(D476:D483)</f>
        <v>4980</v>
      </c>
      <c r="E484" s="254">
        <f t="shared" ref="E484:F484" si="273">SUM(E476:E483)</f>
        <v>680</v>
      </c>
      <c r="F484" s="254">
        <f t="shared" si="273"/>
        <v>130</v>
      </c>
      <c r="G484" s="298">
        <f t="shared" ref="G484:H484" si="274">SUM(G476:G483)</f>
        <v>200</v>
      </c>
      <c r="H484" s="254">
        <f t="shared" si="274"/>
        <v>1560</v>
      </c>
      <c r="I484" s="254">
        <f t="shared" ref="I484:J484" si="275">SUM(I476:I483)</f>
        <v>1560</v>
      </c>
      <c r="J484" s="254">
        <f t="shared" si="275"/>
        <v>1560</v>
      </c>
      <c r="K484" s="266"/>
    </row>
    <row r="485" spans="1:11" outlineLevel="1">
      <c r="A485" s="92"/>
      <c r="B485" s="116"/>
      <c r="C485" s="149"/>
      <c r="D485" s="207"/>
      <c r="E485" s="258"/>
      <c r="F485" s="262"/>
      <c r="G485" s="262"/>
      <c r="H485" s="262"/>
      <c r="I485" s="262"/>
      <c r="J485" s="262"/>
      <c r="K485" s="266"/>
    </row>
    <row r="486" spans="1:11" outlineLevel="1">
      <c r="A486" s="92"/>
      <c r="B486" s="150">
        <v>637</v>
      </c>
      <c r="C486" s="150" t="s">
        <v>23</v>
      </c>
      <c r="D486" s="95"/>
      <c r="E486" s="258"/>
      <c r="F486" s="262"/>
      <c r="G486" s="262"/>
      <c r="H486" s="262"/>
      <c r="I486" s="262"/>
      <c r="J486" s="262"/>
      <c r="K486" s="266"/>
    </row>
    <row r="487" spans="1:11" outlineLevel="1">
      <c r="A487" s="92"/>
      <c r="B487" s="96">
        <v>637005</v>
      </c>
      <c r="C487" s="97" t="s">
        <v>200</v>
      </c>
      <c r="D487" s="98">
        <v>0</v>
      </c>
      <c r="E487" s="13">
        <v>0</v>
      </c>
      <c r="F487" s="13">
        <v>1000</v>
      </c>
      <c r="G487" s="278">
        <v>1000</v>
      </c>
      <c r="H487" s="13">
        <v>500</v>
      </c>
      <c r="I487" s="13">
        <v>500</v>
      </c>
      <c r="J487" s="13">
        <v>500</v>
      </c>
      <c r="K487" s="266"/>
    </row>
    <row r="488" spans="1:11" outlineLevel="1">
      <c r="A488" s="92"/>
      <c r="B488" s="94"/>
      <c r="C488" s="149" t="s">
        <v>110</v>
      </c>
      <c r="D488" s="25">
        <f>SUM(D487)</f>
        <v>0</v>
      </c>
      <c r="E488" s="254">
        <f t="shared" ref="E488:F488" si="276">SUM(E487)</f>
        <v>0</v>
      </c>
      <c r="F488" s="254">
        <f t="shared" si="276"/>
        <v>1000</v>
      </c>
      <c r="G488" s="298">
        <f t="shared" ref="G488:H488" si="277">SUM(G487)</f>
        <v>1000</v>
      </c>
      <c r="H488" s="254">
        <f t="shared" si="277"/>
        <v>500</v>
      </c>
      <c r="I488" s="254">
        <f t="shared" ref="I488:J488" si="278">SUM(I487)</f>
        <v>500</v>
      </c>
      <c r="J488" s="254">
        <f t="shared" si="278"/>
        <v>500</v>
      </c>
      <c r="K488" s="266"/>
    </row>
    <row r="489" spans="1:11" ht="13.5" outlineLevel="1" thickBot="1">
      <c r="A489" s="91"/>
      <c r="B489" s="92"/>
      <c r="C489" s="103"/>
      <c r="D489" s="95"/>
      <c r="E489" s="258"/>
      <c r="F489" s="262"/>
      <c r="G489" s="262"/>
      <c r="H489" s="262"/>
      <c r="I489" s="262"/>
      <c r="J489" s="262"/>
      <c r="K489" s="266"/>
    </row>
    <row r="490" spans="1:11" ht="13.5" outlineLevel="1" thickBot="1">
      <c r="A490" s="81" t="s">
        <v>155</v>
      </c>
      <c r="B490" s="80"/>
      <c r="C490" s="79"/>
      <c r="D490" s="54">
        <f>D493</f>
        <v>830</v>
      </c>
      <c r="E490" s="54">
        <f t="shared" ref="E490:F490" si="279">E493</f>
        <v>0</v>
      </c>
      <c r="F490" s="54">
        <f t="shared" si="279"/>
        <v>1500</v>
      </c>
      <c r="G490" s="54">
        <f t="shared" ref="G490:H490" si="280">G493</f>
        <v>350</v>
      </c>
      <c r="H490" s="54">
        <f t="shared" si="280"/>
        <v>1000</v>
      </c>
      <c r="I490" s="54">
        <f t="shared" ref="I490:J490" si="281">I493</f>
        <v>1000</v>
      </c>
      <c r="J490" s="54">
        <f t="shared" si="281"/>
        <v>1000</v>
      </c>
      <c r="K490" s="266"/>
    </row>
    <row r="491" spans="1:11" outlineLevel="1">
      <c r="A491" s="92"/>
      <c r="B491" s="150">
        <v>642</v>
      </c>
      <c r="C491" s="155" t="s">
        <v>157</v>
      </c>
      <c r="D491" s="95"/>
      <c r="E491" s="258"/>
      <c r="F491" s="262"/>
      <c r="G491" s="262"/>
      <c r="H491" s="262"/>
      <c r="I491" s="262"/>
      <c r="J491" s="262"/>
      <c r="K491" s="266"/>
    </row>
    <row r="492" spans="1:11" outlineLevel="1">
      <c r="A492" s="92"/>
      <c r="B492" s="107">
        <v>642026</v>
      </c>
      <c r="C492" s="97" t="s">
        <v>156</v>
      </c>
      <c r="D492" s="98">
        <v>830</v>
      </c>
      <c r="E492" s="98">
        <v>0</v>
      </c>
      <c r="F492" s="98">
        <v>1500</v>
      </c>
      <c r="G492" s="278">
        <v>350</v>
      </c>
      <c r="H492" s="98">
        <v>1000</v>
      </c>
      <c r="I492" s="98">
        <v>1000</v>
      </c>
      <c r="J492" s="98">
        <v>1000</v>
      </c>
      <c r="K492" s="266"/>
    </row>
    <row r="493" spans="1:11" outlineLevel="1">
      <c r="A493" s="92"/>
      <c r="B493" s="121"/>
      <c r="C493" s="149" t="s">
        <v>110</v>
      </c>
      <c r="D493" s="25">
        <f>SUM(D492)</f>
        <v>830</v>
      </c>
      <c r="E493" s="254">
        <f t="shared" ref="E493:F493" si="282">SUM(E492)</f>
        <v>0</v>
      </c>
      <c r="F493" s="254">
        <f t="shared" si="282"/>
        <v>1500</v>
      </c>
      <c r="G493" s="298">
        <f t="shared" ref="G493:H493" si="283">SUM(G492)</f>
        <v>350</v>
      </c>
      <c r="H493" s="254">
        <f t="shared" si="283"/>
        <v>1000</v>
      </c>
      <c r="I493" s="254">
        <f t="shared" ref="I493:J493" si="284">SUM(I492)</f>
        <v>1000</v>
      </c>
      <c r="J493" s="254">
        <f t="shared" si="284"/>
        <v>1000</v>
      </c>
      <c r="K493" s="266"/>
    </row>
    <row r="494" spans="1:11" ht="13.5" outlineLevel="1" thickBot="1">
      <c r="A494" s="91"/>
      <c r="B494" s="92"/>
      <c r="C494" s="103"/>
      <c r="D494" s="95"/>
      <c r="E494" s="258"/>
      <c r="F494" s="262"/>
      <c r="G494" s="262"/>
      <c r="H494" s="262"/>
      <c r="I494" s="262"/>
      <c r="J494" s="262"/>
      <c r="K494" s="266"/>
    </row>
    <row r="495" spans="1:11" ht="13.5" outlineLevel="1" thickBot="1">
      <c r="A495" s="336" t="s">
        <v>17</v>
      </c>
      <c r="B495" s="337"/>
      <c r="C495" s="338"/>
      <c r="D495" s="166">
        <f t="shared" ref="D495:J495" si="285">D6+D85+D92+D98+D131+D140+D146+D177+D210+D218+D243+D260+D266+D281+D310+D345+D366+D387+D429+D434+D439+D446+D451+D456+D461+D470+D490+D104</f>
        <v>1511007</v>
      </c>
      <c r="E495" s="264">
        <f t="shared" si="285"/>
        <v>1359225</v>
      </c>
      <c r="F495" s="264">
        <f t="shared" si="285"/>
        <v>1406156</v>
      </c>
      <c r="G495" s="264">
        <f t="shared" si="285"/>
        <v>1354736</v>
      </c>
      <c r="H495" s="264">
        <f t="shared" si="285"/>
        <v>1427325</v>
      </c>
      <c r="I495" s="264">
        <f t="shared" si="285"/>
        <v>1498675</v>
      </c>
      <c r="J495" s="264">
        <f t="shared" si="285"/>
        <v>1499565</v>
      </c>
      <c r="K495" s="266"/>
    </row>
    <row r="496" spans="1:11" ht="13.5" outlineLevel="1" thickBot="1">
      <c r="A496" s="158"/>
      <c r="B496" s="159"/>
      <c r="C496" s="160"/>
      <c r="D496" s="119"/>
      <c r="E496" s="262"/>
      <c r="F496" s="262"/>
      <c r="G496" s="262"/>
      <c r="H496" s="262"/>
      <c r="I496" s="262"/>
      <c r="J496" s="262"/>
      <c r="K496" s="266"/>
    </row>
    <row r="497" spans="1:11" ht="13.5" thickBot="1">
      <c r="A497" s="342" t="s">
        <v>28</v>
      </c>
      <c r="B497" s="343"/>
      <c r="C497" s="344"/>
      <c r="D497" s="199" t="s">
        <v>169</v>
      </c>
      <c r="E497" s="199" t="s">
        <v>169</v>
      </c>
      <c r="F497" s="199" t="s">
        <v>169</v>
      </c>
      <c r="G497" s="199" t="s">
        <v>169</v>
      </c>
      <c r="H497" s="199" t="s">
        <v>169</v>
      </c>
      <c r="I497" s="199" t="s">
        <v>169</v>
      </c>
      <c r="J497" s="199" t="s">
        <v>169</v>
      </c>
      <c r="K497" s="266"/>
    </row>
    <row r="498" spans="1:11" ht="13.5" outlineLevel="1" thickBot="1">
      <c r="A498" s="64" t="s">
        <v>158</v>
      </c>
      <c r="B498" s="77"/>
      <c r="C498" s="78"/>
      <c r="D498" s="87">
        <f>D503</f>
        <v>8300</v>
      </c>
      <c r="E498" s="87">
        <f t="shared" ref="E498:F498" si="286">E503</f>
        <v>23600</v>
      </c>
      <c r="F498" s="87">
        <f t="shared" si="286"/>
        <v>23000</v>
      </c>
      <c r="G498" s="87">
        <f t="shared" ref="G498:H498" si="287">G503</f>
        <v>19010</v>
      </c>
      <c r="H498" s="87">
        <f t="shared" si="287"/>
        <v>2500</v>
      </c>
      <c r="I498" s="87">
        <f t="shared" ref="I498:J498" si="288">I503</f>
        <v>2500</v>
      </c>
      <c r="J498" s="87">
        <f t="shared" si="288"/>
        <v>3000</v>
      </c>
      <c r="K498" s="266"/>
    </row>
    <row r="499" spans="1:11" outlineLevel="1">
      <c r="A499" s="127"/>
      <c r="B499" s="112">
        <v>714004</v>
      </c>
      <c r="C499" s="113" t="s">
        <v>232</v>
      </c>
      <c r="D499" s="99">
        <v>0</v>
      </c>
      <c r="E499" s="99">
        <v>0</v>
      </c>
      <c r="F499" s="99">
        <v>20000</v>
      </c>
      <c r="G499" s="302">
        <v>17330</v>
      </c>
      <c r="H499" s="99">
        <v>0</v>
      </c>
      <c r="I499" s="99">
        <v>0</v>
      </c>
      <c r="J499" s="99">
        <v>0</v>
      </c>
      <c r="K499" s="266"/>
    </row>
    <row r="500" spans="1:11" outlineLevel="1">
      <c r="A500" s="127"/>
      <c r="B500" s="112">
        <v>713002</v>
      </c>
      <c r="C500" s="113" t="s">
        <v>39</v>
      </c>
      <c r="D500" s="99">
        <v>3200</v>
      </c>
      <c r="E500" s="99">
        <v>0</v>
      </c>
      <c r="F500" s="99">
        <v>0</v>
      </c>
      <c r="G500" s="302">
        <v>0</v>
      </c>
      <c r="H500" s="99">
        <v>1000</v>
      </c>
      <c r="I500" s="99">
        <v>1000</v>
      </c>
      <c r="J500" s="99">
        <v>1500</v>
      </c>
      <c r="K500" s="266"/>
    </row>
    <row r="501" spans="1:11" outlineLevel="1">
      <c r="A501" s="127"/>
      <c r="B501" s="112">
        <v>711001</v>
      </c>
      <c r="C501" s="113" t="s">
        <v>264</v>
      </c>
      <c r="D501" s="99">
        <v>0</v>
      </c>
      <c r="E501" s="99">
        <v>20000</v>
      </c>
      <c r="F501" s="99">
        <v>0</v>
      </c>
      <c r="G501" s="302">
        <v>0</v>
      </c>
      <c r="H501" s="99">
        <v>0</v>
      </c>
      <c r="I501" s="99">
        <v>0</v>
      </c>
      <c r="J501" s="99">
        <v>0</v>
      </c>
      <c r="K501" s="266"/>
    </row>
    <row r="502" spans="1:11" outlineLevel="1">
      <c r="A502" s="127"/>
      <c r="B502" s="96">
        <v>716</v>
      </c>
      <c r="C502" s="97" t="s">
        <v>173</v>
      </c>
      <c r="D502" s="98">
        <v>5100</v>
      </c>
      <c r="E502" s="98">
        <v>3600</v>
      </c>
      <c r="F502" s="98">
        <v>3000</v>
      </c>
      <c r="G502" s="278">
        <v>1680</v>
      </c>
      <c r="H502" s="98">
        <v>1500</v>
      </c>
      <c r="I502" s="98">
        <v>1500</v>
      </c>
      <c r="J502" s="98">
        <v>1500</v>
      </c>
      <c r="K502" s="266"/>
    </row>
    <row r="503" spans="1:11" outlineLevel="1">
      <c r="A503" s="127"/>
      <c r="B503" s="94"/>
      <c r="C503" s="149" t="s">
        <v>110</v>
      </c>
      <c r="D503" s="25">
        <f>SUM(D499:D502)</f>
        <v>8300</v>
      </c>
      <c r="E503" s="254">
        <f t="shared" ref="E503:F503" si="289">SUM(E499:E502)</f>
        <v>23600</v>
      </c>
      <c r="F503" s="254">
        <f t="shared" si="289"/>
        <v>23000</v>
      </c>
      <c r="G503" s="298">
        <f t="shared" ref="G503:H503" si="290">SUM(G499:G502)</f>
        <v>19010</v>
      </c>
      <c r="H503" s="254">
        <f t="shared" si="290"/>
        <v>2500</v>
      </c>
      <c r="I503" s="254">
        <f t="shared" ref="I503:J503" si="291">SUM(I499:I502)</f>
        <v>2500</v>
      </c>
      <c r="J503" s="254">
        <f t="shared" si="291"/>
        <v>3000</v>
      </c>
      <c r="K503" s="266"/>
    </row>
    <row r="504" spans="1:11" outlineLevel="1">
      <c r="A504" s="127"/>
      <c r="B504" s="94"/>
      <c r="C504" s="89"/>
      <c r="D504" s="90"/>
      <c r="E504" s="258"/>
      <c r="F504" s="262"/>
      <c r="G504" s="262"/>
      <c r="H504" s="262"/>
      <c r="I504" s="262"/>
      <c r="J504" s="262"/>
      <c r="K504" s="266"/>
    </row>
    <row r="505" spans="1:11" ht="13.5" outlineLevel="1" thickBot="1">
      <c r="A505" s="127"/>
      <c r="B505" s="94"/>
      <c r="C505" s="89"/>
      <c r="D505" s="90"/>
      <c r="E505" s="258"/>
      <c r="F505" s="262"/>
      <c r="G505" s="262"/>
      <c r="H505" s="262"/>
      <c r="I505" s="262"/>
      <c r="J505" s="262"/>
      <c r="K505" s="266"/>
    </row>
    <row r="506" spans="1:11" ht="13.5" outlineLevel="1" thickBot="1">
      <c r="A506" s="204" t="s">
        <v>186</v>
      </c>
      <c r="B506" s="187" t="s">
        <v>212</v>
      </c>
      <c r="C506" s="79"/>
      <c r="D506" s="87">
        <f>D514</f>
        <v>8750</v>
      </c>
      <c r="E506" s="87">
        <f t="shared" ref="E506:F506" si="292">E514</f>
        <v>61160</v>
      </c>
      <c r="F506" s="87">
        <f t="shared" si="292"/>
        <v>118870</v>
      </c>
      <c r="G506" s="87">
        <f t="shared" ref="G506:H506" si="293">G514</f>
        <v>109620</v>
      </c>
      <c r="H506" s="87">
        <f t="shared" si="293"/>
        <v>90000</v>
      </c>
      <c r="I506" s="87">
        <f t="shared" ref="I506:J506" si="294">I514</f>
        <v>0</v>
      </c>
      <c r="J506" s="87">
        <f t="shared" si="294"/>
        <v>0</v>
      </c>
      <c r="K506" s="266"/>
    </row>
    <row r="507" spans="1:11" outlineLevel="1">
      <c r="A507" s="127"/>
      <c r="B507" s="112">
        <v>717002</v>
      </c>
      <c r="C507" s="113" t="s">
        <v>185</v>
      </c>
      <c r="D507" s="99">
        <v>8750</v>
      </c>
      <c r="E507" s="99">
        <v>57080</v>
      </c>
      <c r="F507" s="99">
        <v>58700</v>
      </c>
      <c r="G507" s="302">
        <v>101000</v>
      </c>
      <c r="H507" s="99"/>
      <c r="I507" s="99"/>
      <c r="J507" s="99"/>
      <c r="K507" s="266"/>
    </row>
    <row r="508" spans="1:11" outlineLevel="1">
      <c r="A508" s="127"/>
      <c r="B508" s="96">
        <v>717002</v>
      </c>
      <c r="C508" s="97" t="s">
        <v>211</v>
      </c>
      <c r="D508" s="98">
        <v>0</v>
      </c>
      <c r="E508" s="98">
        <v>4080</v>
      </c>
      <c r="F508" s="98">
        <v>60170</v>
      </c>
      <c r="G508" s="278">
        <v>0</v>
      </c>
      <c r="H508" s="98"/>
      <c r="I508" s="98"/>
      <c r="J508" s="98"/>
      <c r="K508" s="266"/>
    </row>
    <row r="509" spans="1:11" outlineLevel="1">
      <c r="A509" s="127"/>
      <c r="B509" s="96">
        <v>716</v>
      </c>
      <c r="C509" s="97" t="s">
        <v>278</v>
      </c>
      <c r="D509" s="99"/>
      <c r="E509" s="99"/>
      <c r="F509" s="99"/>
      <c r="G509" s="302">
        <v>4080</v>
      </c>
      <c r="H509" s="99"/>
      <c r="I509" s="99"/>
      <c r="J509" s="99"/>
      <c r="K509" s="266"/>
    </row>
    <row r="510" spans="1:11" outlineLevel="1">
      <c r="A510" s="127"/>
      <c r="B510" s="96">
        <v>717001</v>
      </c>
      <c r="C510" s="97" t="s">
        <v>285</v>
      </c>
      <c r="D510" s="99"/>
      <c r="E510" s="99"/>
      <c r="F510" s="99"/>
      <c r="G510" s="302">
        <v>4540</v>
      </c>
      <c r="H510" s="99"/>
      <c r="I510" s="99"/>
      <c r="J510" s="99"/>
      <c r="K510" s="266"/>
    </row>
    <row r="511" spans="1:11" outlineLevel="1">
      <c r="A511" s="127"/>
      <c r="B511" s="96">
        <v>717001</v>
      </c>
      <c r="C511" s="97" t="s">
        <v>286</v>
      </c>
      <c r="D511" s="99"/>
      <c r="E511" s="99"/>
      <c r="F511" s="99"/>
      <c r="G511" s="302"/>
      <c r="H511" s="99">
        <v>20000</v>
      </c>
      <c r="I511" s="99"/>
      <c r="J511" s="99"/>
      <c r="K511" s="266"/>
    </row>
    <row r="512" spans="1:11" outlineLevel="1">
      <c r="A512" s="127"/>
      <c r="B512" s="96">
        <v>717001</v>
      </c>
      <c r="C512" s="97" t="s">
        <v>279</v>
      </c>
      <c r="D512" s="99"/>
      <c r="E512" s="99"/>
      <c r="F512" s="99"/>
      <c r="G512" s="302"/>
      <c r="H512" s="99">
        <v>50000</v>
      </c>
      <c r="I512" s="99"/>
      <c r="J512" s="99"/>
      <c r="K512" s="266"/>
    </row>
    <row r="513" spans="1:11" outlineLevel="1">
      <c r="A513" s="127"/>
      <c r="B513" s="96">
        <v>717001</v>
      </c>
      <c r="C513" s="97" t="s">
        <v>280</v>
      </c>
      <c r="D513" s="99"/>
      <c r="E513" s="99"/>
      <c r="F513" s="99"/>
      <c r="G513" s="302"/>
      <c r="H513" s="99">
        <v>20000</v>
      </c>
      <c r="I513" s="99"/>
      <c r="J513" s="99"/>
      <c r="K513" s="266"/>
    </row>
    <row r="514" spans="1:11" outlineLevel="1">
      <c r="A514" s="127"/>
      <c r="B514" s="94"/>
      <c r="C514" s="149" t="s">
        <v>110</v>
      </c>
      <c r="D514" s="205">
        <f>SUM(D507:D513)</f>
        <v>8750</v>
      </c>
      <c r="E514" s="205">
        <f t="shared" ref="E514:J514" si="295">SUM(E507:E513)</f>
        <v>61160</v>
      </c>
      <c r="F514" s="205">
        <f t="shared" si="295"/>
        <v>118870</v>
      </c>
      <c r="G514" s="306">
        <f t="shared" si="295"/>
        <v>109620</v>
      </c>
      <c r="H514" s="205">
        <f t="shared" si="295"/>
        <v>90000</v>
      </c>
      <c r="I514" s="205">
        <f t="shared" si="295"/>
        <v>0</v>
      </c>
      <c r="J514" s="205">
        <f t="shared" si="295"/>
        <v>0</v>
      </c>
      <c r="K514" s="266"/>
    </row>
    <row r="515" spans="1:11" ht="13.5" outlineLevel="1" thickBot="1">
      <c r="A515" s="127"/>
      <c r="B515" s="94"/>
      <c r="C515" s="89"/>
      <c r="D515" s="90"/>
      <c r="E515" s="258"/>
      <c r="F515" s="262"/>
      <c r="G515" s="262"/>
      <c r="H515" s="262"/>
      <c r="I515" s="262"/>
      <c r="J515" s="262"/>
      <c r="K515" s="266"/>
    </row>
    <row r="516" spans="1:11" ht="13.5" outlineLevel="1" thickBot="1">
      <c r="A516" s="76" t="s">
        <v>75</v>
      </c>
      <c r="B516" s="77"/>
      <c r="C516" s="78"/>
      <c r="D516" s="87">
        <f>D517</f>
        <v>71600</v>
      </c>
      <c r="E516" s="87">
        <f t="shared" ref="E516:J516" si="296">E517</f>
        <v>44080</v>
      </c>
      <c r="F516" s="87">
        <f t="shared" si="296"/>
        <v>13400</v>
      </c>
      <c r="G516" s="87">
        <f t="shared" si="296"/>
        <v>0</v>
      </c>
      <c r="H516" s="87">
        <f t="shared" si="296"/>
        <v>0</v>
      </c>
      <c r="I516" s="87">
        <f t="shared" si="296"/>
        <v>0</v>
      </c>
      <c r="J516" s="87">
        <f t="shared" si="296"/>
        <v>0</v>
      </c>
      <c r="K516" s="266"/>
    </row>
    <row r="517" spans="1:11" outlineLevel="1">
      <c r="A517" s="128"/>
      <c r="B517" s="112">
        <v>717002</v>
      </c>
      <c r="C517" s="113" t="s">
        <v>206</v>
      </c>
      <c r="D517" s="99">
        <v>71600</v>
      </c>
      <c r="E517" s="99">
        <v>44080</v>
      </c>
      <c r="F517" s="99">
        <v>13400</v>
      </c>
      <c r="G517" s="302">
        <v>0</v>
      </c>
      <c r="H517" s="99"/>
      <c r="I517" s="99"/>
      <c r="J517" s="99"/>
      <c r="K517" s="266"/>
    </row>
    <row r="518" spans="1:11" outlineLevel="1">
      <c r="A518" s="127"/>
      <c r="B518" s="94"/>
      <c r="C518" s="149" t="s">
        <v>110</v>
      </c>
      <c r="D518" s="25">
        <f>SUM(D517)</f>
        <v>71600</v>
      </c>
      <c r="E518" s="254">
        <f t="shared" ref="E518:F518" si="297">SUM(E517)</f>
        <v>44080</v>
      </c>
      <c r="F518" s="254">
        <f t="shared" si="297"/>
        <v>13400</v>
      </c>
      <c r="G518" s="298">
        <f t="shared" ref="G518:H518" si="298">SUM(G517)</f>
        <v>0</v>
      </c>
      <c r="H518" s="254">
        <f t="shared" si="298"/>
        <v>0</v>
      </c>
      <c r="I518" s="254">
        <f t="shared" ref="I518:J518" si="299">SUM(I517)</f>
        <v>0</v>
      </c>
      <c r="J518" s="254">
        <f t="shared" si="299"/>
        <v>0</v>
      </c>
      <c r="K518" s="266"/>
    </row>
    <row r="519" spans="1:11" ht="13.5" outlineLevel="1" thickBot="1">
      <c r="A519" s="127"/>
      <c r="B519" s="94"/>
      <c r="C519" s="89"/>
      <c r="D519" s="90"/>
      <c r="E519" s="258"/>
      <c r="F519" s="262"/>
      <c r="G519" s="262"/>
      <c r="H519" s="262"/>
      <c r="I519" s="262"/>
      <c r="J519" s="262"/>
      <c r="K519" s="266"/>
    </row>
    <row r="520" spans="1:11" ht="13.5" outlineLevel="1" thickBot="1">
      <c r="A520" s="339" t="s">
        <v>18</v>
      </c>
      <c r="B520" s="340"/>
      <c r="C520" s="341"/>
      <c r="D520" s="165">
        <f t="shared" ref="D520:J520" si="300">D498+D506+D516</f>
        <v>88650</v>
      </c>
      <c r="E520" s="165">
        <f t="shared" si="300"/>
        <v>128840</v>
      </c>
      <c r="F520" s="165">
        <f t="shared" si="300"/>
        <v>155270</v>
      </c>
      <c r="G520" s="165">
        <f t="shared" si="300"/>
        <v>128630</v>
      </c>
      <c r="H520" s="165">
        <f t="shared" si="300"/>
        <v>92500</v>
      </c>
      <c r="I520" s="165">
        <f t="shared" si="300"/>
        <v>2500</v>
      </c>
      <c r="J520" s="165">
        <f t="shared" si="300"/>
        <v>3000</v>
      </c>
      <c r="K520" s="266"/>
    </row>
    <row r="521" spans="1:11" ht="13.5" outlineLevel="1" thickBot="1">
      <c r="A521" s="67"/>
      <c r="B521" s="67"/>
      <c r="C521" s="38"/>
      <c r="D521" s="190"/>
      <c r="E521" s="258"/>
      <c r="F521" s="262"/>
      <c r="G521" s="262"/>
      <c r="H521" s="262"/>
      <c r="I521" s="262"/>
      <c r="J521" s="262"/>
      <c r="K521" s="266"/>
    </row>
    <row r="522" spans="1:11" ht="13.5" thickBot="1">
      <c r="A522" s="83" t="s">
        <v>67</v>
      </c>
      <c r="B522" s="84"/>
      <c r="C522" s="85"/>
      <c r="D522" s="200" t="s">
        <v>169</v>
      </c>
      <c r="E522" s="200" t="s">
        <v>169</v>
      </c>
      <c r="F522" s="200" t="s">
        <v>169</v>
      </c>
      <c r="G522" s="200" t="s">
        <v>169</v>
      </c>
      <c r="H522" s="200" t="s">
        <v>169</v>
      </c>
      <c r="I522" s="200" t="s">
        <v>169</v>
      </c>
      <c r="J522" s="200" t="s">
        <v>169</v>
      </c>
      <c r="K522" s="266"/>
    </row>
    <row r="523" spans="1:11" ht="13.5" outlineLevel="1" thickBot="1">
      <c r="A523" s="135" t="s">
        <v>14</v>
      </c>
      <c r="B523" s="136"/>
      <c r="C523" s="137"/>
      <c r="D523" s="138">
        <f>D527</f>
        <v>32820</v>
      </c>
      <c r="E523" s="280">
        <f t="shared" ref="E523:F523" si="301">E527</f>
        <v>33110</v>
      </c>
      <c r="F523" s="280">
        <f t="shared" si="301"/>
        <v>33000</v>
      </c>
      <c r="G523" s="280">
        <f t="shared" ref="G523:H523" si="302">G527</f>
        <v>33000</v>
      </c>
      <c r="H523" s="280">
        <f t="shared" si="302"/>
        <v>32870</v>
      </c>
      <c r="I523" s="280">
        <f t="shared" ref="I523:J523" si="303">I527</f>
        <v>32750</v>
      </c>
      <c r="J523" s="280">
        <f t="shared" si="303"/>
        <v>32630</v>
      </c>
      <c r="K523" s="266"/>
    </row>
    <row r="524" spans="1:11" outlineLevel="1">
      <c r="A524" s="132"/>
      <c r="B524" s="133">
        <v>821007</v>
      </c>
      <c r="C524" s="134" t="s">
        <v>233</v>
      </c>
      <c r="D524" s="99">
        <v>11430</v>
      </c>
      <c r="E524" s="99">
        <v>11520</v>
      </c>
      <c r="F524" s="99">
        <v>11500</v>
      </c>
      <c r="G524" s="302">
        <v>11500</v>
      </c>
      <c r="H524" s="99">
        <v>11480</v>
      </c>
      <c r="I524" s="99">
        <v>11470</v>
      </c>
      <c r="J524" s="99">
        <v>11460</v>
      </c>
      <c r="K524" s="266"/>
    </row>
    <row r="525" spans="1:11" outlineLevel="1">
      <c r="A525" s="132"/>
      <c r="B525" s="131">
        <v>821007001</v>
      </c>
      <c r="C525" s="134" t="s">
        <v>233</v>
      </c>
      <c r="D525" s="98">
        <v>17990</v>
      </c>
      <c r="E525" s="98">
        <v>18150</v>
      </c>
      <c r="F525" s="98">
        <v>18000</v>
      </c>
      <c r="G525" s="278">
        <v>18000</v>
      </c>
      <c r="H525" s="98">
        <v>17900</v>
      </c>
      <c r="I525" s="98">
        <v>17800</v>
      </c>
      <c r="J525" s="98">
        <v>17700</v>
      </c>
      <c r="K525" s="266"/>
    </row>
    <row r="526" spans="1:11" outlineLevel="1">
      <c r="A526" s="132"/>
      <c r="B526" s="131">
        <v>821007002</v>
      </c>
      <c r="C526" s="134" t="s">
        <v>233</v>
      </c>
      <c r="D526" s="98">
        <v>3400</v>
      </c>
      <c r="E526" s="98">
        <v>3440</v>
      </c>
      <c r="F526" s="98">
        <v>3500</v>
      </c>
      <c r="G526" s="278">
        <v>3500</v>
      </c>
      <c r="H526" s="98">
        <v>3490</v>
      </c>
      <c r="I526" s="98">
        <v>3480</v>
      </c>
      <c r="J526" s="98">
        <v>3470</v>
      </c>
      <c r="K526" s="266"/>
    </row>
    <row r="527" spans="1:11" ht="13.5" outlineLevel="1" thickBot="1">
      <c r="A527" s="127"/>
      <c r="B527" s="94"/>
      <c r="C527" s="149" t="s">
        <v>110</v>
      </c>
      <c r="D527" s="27">
        <f>SUM(D524:D526)</f>
        <v>32820</v>
      </c>
      <c r="E527" s="265">
        <f t="shared" ref="E527:F527" si="304">SUM(E524:E526)</f>
        <v>33110</v>
      </c>
      <c r="F527" s="265">
        <f t="shared" si="304"/>
        <v>33000</v>
      </c>
      <c r="G527" s="307">
        <f t="shared" ref="G527:H527" si="305">SUM(G524:G526)</f>
        <v>33000</v>
      </c>
      <c r="H527" s="265">
        <f t="shared" si="305"/>
        <v>32870</v>
      </c>
      <c r="I527" s="265">
        <f t="shared" ref="I527:J527" si="306">SUM(I524:I526)</f>
        <v>32750</v>
      </c>
      <c r="J527" s="265">
        <f t="shared" si="306"/>
        <v>32630</v>
      </c>
      <c r="K527" s="266"/>
    </row>
    <row r="528" spans="1:11" ht="13.5" outlineLevel="1" thickBot="1">
      <c r="A528" s="336" t="s">
        <v>172</v>
      </c>
      <c r="B528" s="337"/>
      <c r="C528" s="338"/>
      <c r="D528" s="165">
        <f>D523</f>
        <v>32820</v>
      </c>
      <c r="E528" s="165">
        <f t="shared" ref="E528:F528" si="307">E523</f>
        <v>33110</v>
      </c>
      <c r="F528" s="165">
        <f t="shared" si="307"/>
        <v>33000</v>
      </c>
      <c r="G528" s="165">
        <f t="shared" ref="G528:H528" si="308">G523</f>
        <v>33000</v>
      </c>
      <c r="H528" s="165">
        <f t="shared" si="308"/>
        <v>32870</v>
      </c>
      <c r="I528" s="165">
        <f t="shared" ref="I528:J528" si="309">I523</f>
        <v>32750</v>
      </c>
      <c r="J528" s="165">
        <f t="shared" si="309"/>
        <v>32630</v>
      </c>
      <c r="K528" s="266"/>
    </row>
    <row r="529" spans="1:11" outlineLevel="1">
      <c r="A529" s="146"/>
      <c r="B529" s="142"/>
      <c r="C529" s="161"/>
      <c r="D529" s="95"/>
      <c r="E529" s="258"/>
      <c r="F529" s="262"/>
      <c r="G529" s="262"/>
      <c r="H529" s="262"/>
      <c r="I529" s="262"/>
      <c r="J529" s="262"/>
      <c r="K529" s="266"/>
    </row>
    <row r="530" spans="1:11" ht="13.5" thickBot="1">
      <c r="A530" s="162"/>
      <c r="B530" s="163"/>
      <c r="C530" s="164"/>
      <c r="D530" s="119"/>
      <c r="E530" s="258"/>
      <c r="F530" s="262"/>
      <c r="G530" s="262"/>
      <c r="H530" s="262"/>
      <c r="I530" s="262"/>
      <c r="J530" s="262"/>
      <c r="K530" s="266"/>
    </row>
    <row r="531" spans="1:11" ht="15.75" thickBot="1">
      <c r="A531" s="61" t="s">
        <v>19</v>
      </c>
      <c r="B531" s="62"/>
      <c r="C531" s="63"/>
      <c r="D531" s="200" t="s">
        <v>169</v>
      </c>
      <c r="E531" s="200" t="s">
        <v>169</v>
      </c>
      <c r="F531" s="200" t="s">
        <v>169</v>
      </c>
      <c r="G531" s="200" t="s">
        <v>169</v>
      </c>
      <c r="H531" s="200" t="s">
        <v>169</v>
      </c>
      <c r="I531" s="200" t="s">
        <v>169</v>
      </c>
      <c r="J531" s="200" t="s">
        <v>169</v>
      </c>
      <c r="K531" s="266"/>
    </row>
    <row r="532" spans="1:11" ht="14.25">
      <c r="A532" s="59" t="s">
        <v>17</v>
      </c>
      <c r="B532" s="35"/>
      <c r="C532" s="36"/>
      <c r="D532" s="281">
        <f t="shared" ref="D532:J532" si="310">D490+D470+D461+D456+D451+D446+D439+D434+D429+D387+D366+D345+D310+D281+D266+D260+D243+D218+D210+D177+D146+D140+D131+D98+D85+D92+D6+D104</f>
        <v>1511007</v>
      </c>
      <c r="E532" s="281">
        <f t="shared" si="310"/>
        <v>1359225</v>
      </c>
      <c r="F532" s="281">
        <f t="shared" si="310"/>
        <v>1406156</v>
      </c>
      <c r="G532" s="308">
        <f t="shared" si="310"/>
        <v>1354736</v>
      </c>
      <c r="H532" s="281">
        <f t="shared" si="310"/>
        <v>1427325</v>
      </c>
      <c r="I532" s="281">
        <f t="shared" si="310"/>
        <v>1498675</v>
      </c>
      <c r="J532" s="281">
        <f t="shared" si="310"/>
        <v>1499565</v>
      </c>
      <c r="K532" s="266"/>
    </row>
    <row r="533" spans="1:11" ht="14.25">
      <c r="A533" s="58" t="s">
        <v>18</v>
      </c>
      <c r="B533" s="29"/>
      <c r="C533" s="30"/>
      <c r="D533" s="282">
        <f>D520</f>
        <v>88650</v>
      </c>
      <c r="E533" s="282">
        <f t="shared" ref="E533:F533" si="311">E520</f>
        <v>128840</v>
      </c>
      <c r="F533" s="282">
        <f t="shared" si="311"/>
        <v>155270</v>
      </c>
      <c r="G533" s="309">
        <f t="shared" ref="G533:H533" si="312">G520</f>
        <v>128630</v>
      </c>
      <c r="H533" s="282">
        <f t="shared" si="312"/>
        <v>92500</v>
      </c>
      <c r="I533" s="282">
        <f t="shared" ref="I533:J533" si="313">I520</f>
        <v>2500</v>
      </c>
      <c r="J533" s="282">
        <f t="shared" si="313"/>
        <v>3000</v>
      </c>
      <c r="K533" s="266"/>
    </row>
    <row r="534" spans="1:11" ht="15" thickBot="1">
      <c r="A534" s="60" t="s">
        <v>70</v>
      </c>
      <c r="B534" s="37"/>
      <c r="C534" s="34"/>
      <c r="D534" s="283">
        <f>D528</f>
        <v>32820</v>
      </c>
      <c r="E534" s="283">
        <f t="shared" ref="E534:F534" si="314">E528</f>
        <v>33110</v>
      </c>
      <c r="F534" s="283">
        <f t="shared" si="314"/>
        <v>33000</v>
      </c>
      <c r="G534" s="310">
        <f t="shared" ref="G534:H534" si="315">G528</f>
        <v>33000</v>
      </c>
      <c r="H534" s="283">
        <f t="shared" si="315"/>
        <v>32870</v>
      </c>
      <c r="I534" s="283">
        <f t="shared" ref="I534:J534" si="316">I528</f>
        <v>32750</v>
      </c>
      <c r="J534" s="283">
        <f t="shared" si="316"/>
        <v>32630</v>
      </c>
      <c r="K534" s="266"/>
    </row>
    <row r="535" spans="1:11" ht="15.75" thickBot="1">
      <c r="A535" s="330" t="s">
        <v>69</v>
      </c>
      <c r="B535" s="331"/>
      <c r="C535" s="332"/>
      <c r="D535" s="284">
        <f>D532+D533+D534</f>
        <v>1632477</v>
      </c>
      <c r="E535" s="284">
        <f>E532+E533+E534</f>
        <v>1521175</v>
      </c>
      <c r="F535" s="284">
        <f t="shared" ref="F535" si="317">F532+F533+F534</f>
        <v>1594426</v>
      </c>
      <c r="G535" s="284">
        <f t="shared" ref="G535:H535" si="318">G532+G533+G534</f>
        <v>1516366</v>
      </c>
      <c r="H535" s="284">
        <f t="shared" si="318"/>
        <v>1552695</v>
      </c>
      <c r="I535" s="284">
        <f t="shared" ref="I535:J535" si="319">I532+I533+I534</f>
        <v>1533925</v>
      </c>
      <c r="J535" s="284">
        <f t="shared" si="319"/>
        <v>1535195</v>
      </c>
      <c r="K535" s="266"/>
    </row>
    <row r="536" spans="1:11" ht="15" thickBot="1">
      <c r="A536" s="345" t="s">
        <v>15</v>
      </c>
      <c r="B536" s="346"/>
      <c r="C536" s="347"/>
      <c r="D536" s="285">
        <f>príjmy!C61</f>
        <v>1632477</v>
      </c>
      <c r="E536" s="285">
        <f>príjmy!D61</f>
        <v>1521175</v>
      </c>
      <c r="F536" s="285">
        <f>príjmy!E61</f>
        <v>1594426</v>
      </c>
      <c r="G536" s="311">
        <f>príjmy!F61</f>
        <v>1516366</v>
      </c>
      <c r="H536" s="285">
        <f>príjmy!G61</f>
        <v>1552695</v>
      </c>
      <c r="I536" s="285">
        <f>príjmy!H61</f>
        <v>1533925</v>
      </c>
      <c r="J536" s="285">
        <f>príjmy!I61</f>
        <v>1535195</v>
      </c>
      <c r="K536" s="266"/>
    </row>
    <row r="537" spans="1:11" ht="15.75" thickBot="1">
      <c r="A537" s="330" t="s">
        <v>16</v>
      </c>
      <c r="B537" s="331"/>
      <c r="C537" s="332"/>
      <c r="D537" s="284">
        <f>D536</f>
        <v>1632477</v>
      </c>
      <c r="E537" s="284">
        <f t="shared" ref="E537:F537" si="320">E536</f>
        <v>1521175</v>
      </c>
      <c r="F537" s="284">
        <f t="shared" si="320"/>
        <v>1594426</v>
      </c>
      <c r="G537" s="284">
        <f t="shared" ref="G537:J537" si="321">G536</f>
        <v>1516366</v>
      </c>
      <c r="H537" s="284">
        <f t="shared" si="321"/>
        <v>1552695</v>
      </c>
      <c r="I537" s="284">
        <f t="shared" si="321"/>
        <v>1533925</v>
      </c>
      <c r="J537" s="284">
        <f t="shared" si="321"/>
        <v>1535195</v>
      </c>
      <c r="K537" s="266"/>
    </row>
    <row r="538" spans="1:11" ht="16.5" thickBot="1">
      <c r="A538" s="31" t="s">
        <v>68</v>
      </c>
      <c r="B538" s="32"/>
      <c r="C538" s="33"/>
      <c r="D538" s="286">
        <f>D537-D535</f>
        <v>0</v>
      </c>
      <c r="E538" s="286">
        <f>E537-E535</f>
        <v>0</v>
      </c>
      <c r="F538" s="286">
        <f t="shared" ref="F538" si="322">F537-F535</f>
        <v>0</v>
      </c>
      <c r="G538" s="286">
        <f t="shared" ref="G538:H538" si="323">G537-G535</f>
        <v>0</v>
      </c>
      <c r="H538" s="286">
        <f t="shared" si="323"/>
        <v>0</v>
      </c>
      <c r="I538" s="286">
        <f t="shared" ref="I538:J538" si="324">I537-I535</f>
        <v>0</v>
      </c>
      <c r="J538" s="286">
        <f t="shared" si="324"/>
        <v>0</v>
      </c>
      <c r="K538" s="266"/>
    </row>
    <row r="539" spans="1:11">
      <c r="A539" s="139"/>
      <c r="B539" s="140"/>
      <c r="C539" s="141"/>
      <c r="D539" s="201"/>
      <c r="E539" s="258"/>
      <c r="F539" s="262"/>
      <c r="G539" s="262"/>
      <c r="H539" s="255"/>
      <c r="I539" s="255"/>
      <c r="J539" s="255"/>
      <c r="K539" s="266"/>
    </row>
    <row r="540" spans="1:11">
      <c r="A540" s="132"/>
      <c r="B540" s="142"/>
      <c r="C540" s="143"/>
      <c r="D540" s="95"/>
      <c r="E540" s="258"/>
      <c r="F540" s="262"/>
      <c r="G540" s="262"/>
      <c r="H540" s="255"/>
      <c r="I540" s="255"/>
      <c r="J540" s="255"/>
      <c r="K540" s="266"/>
    </row>
    <row r="541" spans="1:11">
      <c r="A541" s="132"/>
      <c r="B541" s="142"/>
      <c r="C541" s="144"/>
      <c r="D541" s="95"/>
      <c r="E541" s="258"/>
      <c r="F541" s="262"/>
      <c r="G541" s="262"/>
      <c r="H541" s="255"/>
      <c r="I541" s="255"/>
      <c r="J541" s="255"/>
      <c r="K541" s="266"/>
    </row>
    <row r="542" spans="1:11">
      <c r="A542" s="103"/>
      <c r="B542" s="104"/>
      <c r="C542" s="105"/>
      <c r="D542" s="95"/>
      <c r="E542" s="258"/>
      <c r="F542" s="262"/>
      <c r="G542" s="262"/>
      <c r="H542" s="255"/>
      <c r="I542" s="255"/>
      <c r="J542" s="255"/>
      <c r="K542" s="266"/>
    </row>
    <row r="543" spans="1:11">
      <c r="A543" s="132"/>
      <c r="B543" s="142"/>
      <c r="C543" s="145"/>
      <c r="D543" s="95"/>
      <c r="E543" s="258"/>
      <c r="F543" s="262"/>
      <c r="G543" s="262"/>
      <c r="H543" s="255"/>
      <c r="I543" s="255"/>
      <c r="J543" s="255"/>
      <c r="K543" s="266"/>
    </row>
    <row r="544" spans="1:11">
      <c r="A544" s="132"/>
      <c r="B544" s="142"/>
      <c r="C544" s="145"/>
      <c r="D544" s="95"/>
      <c r="E544" s="258"/>
      <c r="F544" s="262"/>
      <c r="G544" s="262"/>
      <c r="H544" s="255"/>
      <c r="I544" s="255"/>
      <c r="J544" s="255"/>
      <c r="K544" s="266"/>
    </row>
    <row r="545" spans="1:11">
      <c r="A545" s="132"/>
      <c r="B545" s="142"/>
      <c r="C545" s="145"/>
      <c r="D545" s="95"/>
      <c r="E545" s="258"/>
      <c r="F545" s="262"/>
      <c r="G545" s="262"/>
      <c r="H545" s="255"/>
      <c r="I545" s="255"/>
      <c r="J545" s="255"/>
      <c r="K545" s="266"/>
    </row>
    <row r="546" spans="1:11">
      <c r="A546" s="132"/>
      <c r="B546" s="142"/>
      <c r="C546" s="145"/>
      <c r="D546" s="95"/>
      <c r="E546" s="258"/>
      <c r="F546" s="262"/>
      <c r="G546" s="262"/>
      <c r="H546" s="255"/>
      <c r="I546" s="255"/>
      <c r="J546" s="255"/>
      <c r="K546" s="266"/>
    </row>
    <row r="547" spans="1:11">
      <c r="A547" s="132"/>
      <c r="B547" s="146"/>
      <c r="C547" s="132"/>
      <c r="D547" s="95"/>
      <c r="E547" s="258"/>
      <c r="F547" s="262"/>
      <c r="G547" s="262"/>
      <c r="H547" s="255"/>
      <c r="I547" s="255"/>
      <c r="J547" s="255"/>
      <c r="K547" s="266"/>
    </row>
    <row r="548" spans="1:11">
      <c r="A548" s="132"/>
      <c r="B548" s="146"/>
      <c r="C548" s="132"/>
      <c r="D548" s="95"/>
      <c r="E548" s="258"/>
      <c r="F548" s="262"/>
      <c r="G548" s="262"/>
      <c r="H548" s="255"/>
      <c r="I548" s="255"/>
      <c r="J548" s="255"/>
      <c r="K548" s="266"/>
    </row>
    <row r="549" spans="1:11" ht="15">
      <c r="A549" s="132"/>
      <c r="B549" s="132"/>
      <c r="C549" s="147"/>
      <c r="D549" s="95"/>
      <c r="E549" s="258"/>
      <c r="F549" s="262"/>
      <c r="G549" s="262"/>
      <c r="H549" s="255"/>
      <c r="I549" s="255"/>
      <c r="J549" s="255"/>
      <c r="K549" s="266"/>
    </row>
    <row r="550" spans="1:11" ht="15">
      <c r="A550" s="132"/>
      <c r="B550" s="132"/>
      <c r="C550" s="148"/>
      <c r="D550" s="95"/>
      <c r="E550" s="258"/>
      <c r="F550" s="262"/>
      <c r="G550" s="262"/>
      <c r="H550" s="255"/>
      <c r="I550" s="255"/>
      <c r="J550" s="255"/>
      <c r="K550" s="266"/>
    </row>
    <row r="551" spans="1:11" ht="15">
      <c r="A551" s="132"/>
      <c r="B551" s="132"/>
      <c r="C551" s="148"/>
      <c r="D551" s="95"/>
      <c r="E551" s="258"/>
      <c r="F551" s="262"/>
      <c r="G551" s="262"/>
      <c r="H551" s="255"/>
      <c r="I551" s="255"/>
      <c r="J551" s="255"/>
      <c r="K551" s="266"/>
    </row>
    <row r="552" spans="1:11" ht="15">
      <c r="A552" s="132"/>
      <c r="B552" s="132"/>
      <c r="C552" s="148"/>
      <c r="D552" s="95"/>
      <c r="E552" s="258"/>
      <c r="F552" s="262"/>
      <c r="G552" s="262"/>
      <c r="H552" s="255"/>
      <c r="I552" s="255"/>
      <c r="J552" s="255"/>
      <c r="K552" s="266"/>
    </row>
    <row r="553" spans="1:11">
      <c r="A553" s="132"/>
      <c r="B553" s="132"/>
      <c r="C553" s="132"/>
      <c r="D553" s="95"/>
      <c r="E553" s="258"/>
      <c r="F553" s="262"/>
      <c r="G553" s="262"/>
      <c r="H553" s="255"/>
      <c r="I553" s="255"/>
      <c r="J553" s="255"/>
      <c r="K553" s="266"/>
    </row>
    <row r="554" spans="1:11">
      <c r="A554" s="139"/>
      <c r="B554" s="139"/>
      <c r="C554" s="139"/>
      <c r="D554" s="201"/>
      <c r="E554" s="258"/>
      <c r="F554" s="262"/>
      <c r="G554" s="262"/>
      <c r="H554" s="255"/>
      <c r="I554" s="255"/>
      <c r="J554" s="255"/>
      <c r="K554" s="266"/>
    </row>
    <row r="555" spans="1:11">
      <c r="A555" s="139"/>
      <c r="B555" s="139"/>
      <c r="C555" s="139"/>
      <c r="D555" s="201"/>
      <c r="E555" s="262"/>
      <c r="F555" s="262"/>
      <c r="G555" s="262"/>
      <c r="H555" s="255"/>
      <c r="I555" s="255"/>
      <c r="J555" s="255"/>
      <c r="K555" s="266"/>
    </row>
    <row r="556" spans="1:11">
      <c r="A556" s="139"/>
      <c r="B556" s="139"/>
      <c r="C556" s="139"/>
      <c r="D556" s="201"/>
      <c r="E556" s="262"/>
      <c r="F556" s="262"/>
      <c r="G556" s="262"/>
      <c r="H556" s="255"/>
      <c r="I556" s="255"/>
      <c r="J556" s="255"/>
      <c r="K556" s="266"/>
    </row>
    <row r="557" spans="1:11">
      <c r="A557" s="139"/>
      <c r="B557" s="139"/>
      <c r="C557" s="139"/>
      <c r="D557" s="201"/>
      <c r="E557" s="262"/>
      <c r="F557" s="262"/>
      <c r="G557" s="262"/>
      <c r="H557" s="255"/>
      <c r="I557" s="255"/>
      <c r="J557" s="255"/>
      <c r="K557" s="266"/>
    </row>
    <row r="558" spans="1:11">
      <c r="A558" s="139"/>
      <c r="B558" s="139"/>
      <c r="C558" s="139"/>
      <c r="D558" s="201"/>
      <c r="E558" s="262"/>
      <c r="F558" s="262"/>
      <c r="G558" s="262"/>
      <c r="H558" s="255"/>
      <c r="I558" s="255"/>
      <c r="J558" s="255"/>
      <c r="K558" s="266"/>
    </row>
    <row r="559" spans="1:11">
      <c r="A559" s="139"/>
      <c r="B559" s="139"/>
      <c r="C559" s="139"/>
      <c r="D559" s="201"/>
      <c r="E559" s="262"/>
      <c r="F559" s="262"/>
      <c r="G559" s="262"/>
      <c r="H559" s="255"/>
      <c r="I559" s="255"/>
      <c r="J559" s="255"/>
      <c r="K559" s="266"/>
    </row>
    <row r="560" spans="1:11">
      <c r="A560" s="139"/>
      <c r="B560" s="139"/>
      <c r="C560" s="139"/>
      <c r="D560" s="201"/>
      <c r="E560" s="262"/>
      <c r="F560" s="262"/>
      <c r="G560" s="262"/>
      <c r="H560" s="255"/>
      <c r="I560" s="255"/>
      <c r="J560" s="255"/>
      <c r="K560" s="266"/>
    </row>
    <row r="561" spans="1:11">
      <c r="A561" s="168"/>
      <c r="B561" s="139"/>
      <c r="C561" s="139"/>
      <c r="D561" s="201"/>
      <c r="E561" s="255"/>
      <c r="F561" s="255"/>
      <c r="G561" s="255"/>
      <c r="H561" s="255"/>
      <c r="I561" s="255"/>
      <c r="J561" s="255"/>
      <c r="K561" s="266"/>
    </row>
    <row r="562" spans="1:11">
      <c r="A562" s="139"/>
      <c r="B562" s="140"/>
      <c r="C562" s="141"/>
      <c r="D562" s="201"/>
      <c r="E562" s="255"/>
      <c r="F562" s="255"/>
      <c r="G562" s="255"/>
      <c r="H562" s="255"/>
      <c r="I562" s="255"/>
      <c r="J562" s="255"/>
      <c r="K562" s="266"/>
    </row>
    <row r="563" spans="1:11">
      <c r="A563" s="139"/>
      <c r="B563" s="140"/>
      <c r="C563" s="141"/>
      <c r="D563" s="201"/>
      <c r="E563" s="255"/>
      <c r="F563" s="255"/>
      <c r="G563" s="255"/>
      <c r="H563" s="255"/>
      <c r="I563" s="255"/>
      <c r="J563" s="255"/>
      <c r="K563" s="266"/>
    </row>
    <row r="564" spans="1:11">
      <c r="A564" s="139"/>
      <c r="B564" s="140"/>
      <c r="C564" s="141"/>
      <c r="D564" s="201"/>
      <c r="E564" s="255"/>
      <c r="F564" s="255"/>
      <c r="G564" s="255"/>
      <c r="H564" s="255"/>
      <c r="I564" s="255"/>
      <c r="J564" s="255"/>
      <c r="K564" s="266"/>
    </row>
    <row r="565" spans="1:11">
      <c r="A565" s="139"/>
      <c r="B565" s="140"/>
      <c r="C565" s="141"/>
      <c r="D565" s="201"/>
      <c r="E565" s="255"/>
      <c r="F565" s="255"/>
      <c r="G565" s="255"/>
      <c r="H565" s="255"/>
      <c r="I565" s="255"/>
      <c r="J565" s="255"/>
      <c r="K565" s="266"/>
    </row>
    <row r="566" spans="1:11">
      <c r="A566" s="139"/>
      <c r="B566" s="140"/>
      <c r="C566" s="141"/>
      <c r="D566" s="201"/>
      <c r="E566" s="255"/>
      <c r="F566" s="255"/>
      <c r="G566" s="255"/>
      <c r="H566" s="255"/>
      <c r="I566" s="255"/>
      <c r="J566" s="255"/>
      <c r="K566" s="266"/>
    </row>
    <row r="567" spans="1:11">
      <c r="A567" s="139"/>
      <c r="B567" s="140"/>
      <c r="C567" s="141"/>
      <c r="D567" s="201"/>
      <c r="E567" s="255"/>
      <c r="F567" s="255"/>
      <c r="G567" s="255"/>
      <c r="H567" s="255"/>
      <c r="I567" s="255"/>
      <c r="J567" s="255"/>
      <c r="K567" s="266"/>
    </row>
    <row r="568" spans="1:11">
      <c r="A568" s="139"/>
      <c r="B568" s="140"/>
      <c r="C568" s="141"/>
      <c r="D568" s="202"/>
      <c r="E568" s="255"/>
      <c r="F568" s="255"/>
      <c r="G568" s="255"/>
      <c r="H568" s="255"/>
      <c r="I568" s="255"/>
      <c r="J568" s="255"/>
      <c r="K568" s="266"/>
    </row>
    <row r="569" spans="1:11">
      <c r="A569" s="139"/>
      <c r="B569" s="140"/>
      <c r="C569" s="141"/>
      <c r="D569" s="202"/>
      <c r="E569" s="255"/>
      <c r="F569" s="255"/>
      <c r="G569" s="255"/>
      <c r="H569" s="255"/>
      <c r="I569" s="255"/>
      <c r="J569" s="255"/>
      <c r="K569" s="266"/>
    </row>
    <row r="570" spans="1:11">
      <c r="A570" s="139"/>
      <c r="B570" s="140"/>
      <c r="C570" s="141"/>
      <c r="D570" s="201"/>
      <c r="E570" s="255"/>
      <c r="F570" s="255"/>
      <c r="G570" s="255"/>
      <c r="H570" s="255"/>
      <c r="I570" s="255"/>
      <c r="J570" s="255"/>
      <c r="K570" s="266"/>
    </row>
    <row r="571" spans="1:11">
      <c r="A571" s="139"/>
      <c r="B571" s="140"/>
      <c r="C571" s="141"/>
      <c r="D571" s="201"/>
      <c r="E571" s="255"/>
      <c r="F571" s="255"/>
      <c r="G571" s="255"/>
      <c r="H571" s="255"/>
      <c r="I571" s="255"/>
      <c r="J571" s="255"/>
      <c r="K571" s="266"/>
    </row>
    <row r="572" spans="1:11">
      <c r="A572" s="139"/>
      <c r="B572" s="140"/>
      <c r="C572" s="141"/>
      <c r="D572" s="201"/>
      <c r="E572" s="255"/>
      <c r="F572" s="255"/>
      <c r="G572" s="255"/>
      <c r="H572" s="255"/>
      <c r="I572" s="255"/>
      <c r="J572" s="255"/>
    </row>
    <row r="573" spans="1:11">
      <c r="A573" s="139"/>
      <c r="B573" s="140"/>
      <c r="C573" s="141"/>
      <c r="D573" s="201"/>
      <c r="E573" s="255"/>
      <c r="F573" s="255"/>
      <c r="G573" s="255"/>
      <c r="H573" s="255"/>
      <c r="I573" s="255"/>
      <c r="J573" s="255"/>
    </row>
    <row r="574" spans="1:11">
      <c r="A574" s="139"/>
      <c r="B574" s="140"/>
      <c r="C574" s="141"/>
      <c r="D574" s="201"/>
      <c r="E574" s="255"/>
      <c r="F574" s="255"/>
      <c r="G574" s="255"/>
      <c r="H574" s="255"/>
      <c r="I574" s="255"/>
      <c r="J574" s="255"/>
    </row>
    <row r="575" spans="1:11">
      <c r="A575" s="139"/>
      <c r="B575" s="140"/>
      <c r="C575" s="141"/>
      <c r="D575" s="201"/>
      <c r="E575" s="255"/>
      <c r="F575" s="255"/>
      <c r="G575" s="255"/>
      <c r="H575" s="255"/>
      <c r="I575" s="255"/>
      <c r="J575" s="255"/>
    </row>
    <row r="576" spans="1:11">
      <c r="A576" s="139"/>
      <c r="B576" s="140"/>
      <c r="C576" s="141"/>
      <c r="D576" s="201"/>
      <c r="E576" s="255"/>
      <c r="F576" s="255"/>
      <c r="G576" s="255"/>
      <c r="H576" s="255"/>
      <c r="I576" s="255"/>
      <c r="J576" s="255"/>
    </row>
    <row r="577" spans="1:10">
      <c r="A577" s="139"/>
      <c r="B577" s="140"/>
      <c r="C577" s="141"/>
      <c r="D577" s="201"/>
      <c r="E577" s="255"/>
      <c r="F577" s="255"/>
      <c r="G577" s="255"/>
      <c r="H577" s="255"/>
      <c r="I577" s="255"/>
      <c r="J577" s="255"/>
    </row>
    <row r="578" spans="1:10">
      <c r="A578" s="139"/>
      <c r="B578" s="140"/>
      <c r="C578" s="141"/>
      <c r="D578" s="201"/>
      <c r="E578" s="255"/>
      <c r="F578" s="255"/>
      <c r="G578" s="255"/>
      <c r="H578" s="255"/>
      <c r="I578" s="255"/>
      <c r="J578" s="255"/>
    </row>
    <row r="579" spans="1:10">
      <c r="A579" s="139"/>
      <c r="B579" s="140"/>
      <c r="C579" s="141"/>
      <c r="D579" s="201"/>
      <c r="E579" s="255"/>
      <c r="F579" s="255"/>
      <c r="G579" s="255"/>
      <c r="H579" s="255"/>
      <c r="I579" s="255"/>
      <c r="J579" s="255"/>
    </row>
    <row r="580" spans="1:10">
      <c r="E580" s="255"/>
      <c r="F580" s="255"/>
      <c r="G580" s="255"/>
      <c r="H580" s="255"/>
      <c r="I580" s="255"/>
      <c r="J580" s="255"/>
    </row>
    <row r="581" spans="1:10">
      <c r="E581" s="255"/>
      <c r="F581" s="255"/>
      <c r="G581" s="255"/>
      <c r="H581" s="255"/>
      <c r="I581" s="255"/>
      <c r="J581" s="255"/>
    </row>
    <row r="582" spans="1:10">
      <c r="E582" s="255"/>
      <c r="F582" s="255"/>
      <c r="G582" s="255"/>
      <c r="H582" s="255"/>
      <c r="I582" s="255"/>
      <c r="J582" s="255"/>
    </row>
    <row r="583" spans="1:10">
      <c r="E583" s="255"/>
      <c r="F583" s="255"/>
      <c r="G583" s="255"/>
      <c r="H583" s="255"/>
      <c r="I583" s="255"/>
      <c r="J583" s="255"/>
    </row>
    <row r="584" spans="1:10">
      <c r="E584" s="255"/>
      <c r="F584" s="255"/>
      <c r="G584" s="255"/>
      <c r="H584" s="255"/>
      <c r="I584" s="255"/>
      <c r="J584" s="255"/>
    </row>
    <row r="585" spans="1:10">
      <c r="B585" s="10"/>
      <c r="C585" s="10"/>
      <c r="E585" s="255"/>
      <c r="F585" s="255"/>
      <c r="G585" s="255"/>
      <c r="H585" s="255"/>
      <c r="I585" s="255"/>
      <c r="J585" s="255"/>
    </row>
    <row r="586" spans="1:10">
      <c r="B586" s="10"/>
      <c r="C586" s="10"/>
      <c r="E586" s="255"/>
      <c r="F586" s="255"/>
      <c r="G586" s="255"/>
      <c r="H586" s="255"/>
      <c r="I586" s="255"/>
      <c r="J586" s="255"/>
    </row>
    <row r="587" spans="1:10">
      <c r="B587" s="10"/>
      <c r="C587" s="10"/>
      <c r="E587" s="255"/>
      <c r="F587" s="255"/>
      <c r="G587" s="255"/>
      <c r="H587" s="255"/>
      <c r="I587" s="255"/>
      <c r="J587" s="255"/>
    </row>
    <row r="588" spans="1:10">
      <c r="B588" s="10"/>
      <c r="C588" s="10"/>
      <c r="E588" s="255"/>
      <c r="F588" s="255"/>
      <c r="G588" s="255"/>
      <c r="H588" s="255"/>
      <c r="I588" s="255"/>
      <c r="J588" s="255"/>
    </row>
    <row r="589" spans="1:10">
      <c r="B589" s="10"/>
      <c r="C589" s="10"/>
      <c r="E589" s="255"/>
      <c r="F589" s="255"/>
      <c r="G589" s="255"/>
      <c r="H589" s="255"/>
      <c r="I589" s="255"/>
      <c r="J589" s="255"/>
    </row>
    <row r="590" spans="1:10">
      <c r="B590" s="10"/>
      <c r="C590" s="10"/>
      <c r="E590" s="255"/>
      <c r="F590" s="255"/>
      <c r="G590" s="255"/>
      <c r="H590" s="255"/>
      <c r="I590" s="255"/>
      <c r="J590" s="255"/>
    </row>
    <row r="591" spans="1:10">
      <c r="B591" s="10"/>
      <c r="C591" s="10"/>
      <c r="E591" s="255"/>
      <c r="F591" s="255"/>
      <c r="G591" s="255"/>
      <c r="H591" s="255"/>
      <c r="I591" s="255"/>
      <c r="J591" s="255"/>
    </row>
    <row r="592" spans="1:10">
      <c r="B592" s="10"/>
      <c r="C592" s="10"/>
      <c r="E592" s="255"/>
      <c r="F592" s="255"/>
      <c r="G592" s="255"/>
      <c r="H592" s="255"/>
      <c r="I592" s="255"/>
      <c r="J592" s="255"/>
    </row>
    <row r="593" spans="2:10">
      <c r="B593" s="10"/>
      <c r="C593" s="10"/>
      <c r="E593" s="255"/>
      <c r="F593" s="255"/>
      <c r="G593" s="255"/>
      <c r="H593" s="255"/>
      <c r="I593" s="255"/>
      <c r="J593" s="255"/>
    </row>
    <row r="594" spans="2:10">
      <c r="B594" s="10"/>
      <c r="C594" s="10"/>
      <c r="E594" s="255"/>
      <c r="F594" s="255"/>
      <c r="G594" s="255"/>
      <c r="H594" s="255"/>
      <c r="I594" s="255"/>
      <c r="J594" s="255"/>
    </row>
    <row r="595" spans="2:10">
      <c r="B595" s="10"/>
      <c r="C595" s="10"/>
      <c r="E595" s="255"/>
      <c r="F595" s="255"/>
      <c r="G595" s="255"/>
      <c r="H595" s="255"/>
      <c r="I595" s="255"/>
      <c r="J595" s="255"/>
    </row>
    <row r="596" spans="2:10">
      <c r="B596" s="10"/>
      <c r="C596" s="10"/>
      <c r="E596" s="255"/>
      <c r="F596" s="255"/>
      <c r="G596" s="255"/>
      <c r="H596" s="255"/>
      <c r="I596" s="255"/>
      <c r="J596" s="255"/>
    </row>
    <row r="597" spans="2:10">
      <c r="B597" s="10"/>
      <c r="C597" s="10"/>
      <c r="E597" s="255"/>
      <c r="F597" s="255"/>
      <c r="G597" s="255"/>
      <c r="H597" s="255"/>
      <c r="I597" s="255"/>
      <c r="J597" s="255"/>
    </row>
    <row r="598" spans="2:10">
      <c r="B598" s="10"/>
      <c r="C598" s="10"/>
      <c r="E598" s="255"/>
      <c r="F598" s="255"/>
      <c r="G598" s="255"/>
      <c r="H598" s="255"/>
      <c r="I598" s="255"/>
      <c r="J598" s="255"/>
    </row>
    <row r="599" spans="2:10">
      <c r="B599" s="10"/>
      <c r="C599" s="10"/>
      <c r="E599" s="255"/>
      <c r="F599" s="255"/>
      <c r="G599" s="255"/>
      <c r="H599" s="255"/>
      <c r="I599" s="255"/>
      <c r="J599" s="255"/>
    </row>
    <row r="600" spans="2:10">
      <c r="B600" s="10"/>
      <c r="C600" s="10"/>
      <c r="E600" s="255"/>
      <c r="F600" s="255"/>
      <c r="G600" s="255"/>
      <c r="H600" s="255"/>
      <c r="I600" s="255"/>
      <c r="J600" s="255"/>
    </row>
    <row r="601" spans="2:10">
      <c r="B601" s="10"/>
      <c r="C601" s="10"/>
      <c r="E601" s="255"/>
      <c r="F601" s="255"/>
      <c r="G601" s="255"/>
      <c r="H601" s="255"/>
      <c r="I601" s="255"/>
      <c r="J601" s="255"/>
    </row>
    <row r="602" spans="2:10">
      <c r="B602" s="10"/>
      <c r="C602" s="10"/>
      <c r="E602" s="255"/>
      <c r="F602" s="255"/>
      <c r="G602" s="255"/>
      <c r="H602" s="255"/>
      <c r="I602" s="255"/>
      <c r="J602" s="255"/>
    </row>
    <row r="603" spans="2:10">
      <c r="B603" s="10"/>
      <c r="C603" s="10"/>
      <c r="E603" s="255"/>
      <c r="F603" s="255"/>
      <c r="G603" s="255"/>
      <c r="H603" s="255"/>
      <c r="I603" s="255"/>
      <c r="J603" s="255"/>
    </row>
    <row r="604" spans="2:10">
      <c r="B604" s="10"/>
      <c r="C604" s="10"/>
      <c r="E604" s="255"/>
      <c r="F604" s="255"/>
      <c r="G604" s="255"/>
      <c r="H604" s="255"/>
      <c r="I604" s="255"/>
      <c r="J604" s="255"/>
    </row>
    <row r="605" spans="2:10">
      <c r="B605" s="10"/>
      <c r="C605" s="10"/>
      <c r="E605" s="255"/>
      <c r="F605" s="255"/>
      <c r="G605" s="255"/>
      <c r="H605" s="255"/>
      <c r="I605" s="255"/>
      <c r="J605" s="255"/>
    </row>
    <row r="606" spans="2:10">
      <c r="B606" s="10"/>
      <c r="C606" s="10"/>
      <c r="E606" s="255"/>
      <c r="F606" s="255"/>
      <c r="G606" s="255"/>
      <c r="H606" s="255"/>
      <c r="I606" s="255"/>
      <c r="J606" s="255"/>
    </row>
    <row r="607" spans="2:10">
      <c r="B607" s="10"/>
      <c r="C607" s="10"/>
      <c r="E607" s="255"/>
      <c r="F607" s="255"/>
      <c r="G607" s="255"/>
      <c r="H607" s="255"/>
      <c r="I607" s="255"/>
      <c r="J607" s="255"/>
    </row>
    <row r="608" spans="2:10">
      <c r="B608" s="10"/>
      <c r="C608" s="10"/>
      <c r="E608" s="255"/>
      <c r="F608" s="255"/>
      <c r="G608" s="255"/>
      <c r="H608" s="255"/>
      <c r="I608" s="255"/>
      <c r="J608" s="255"/>
    </row>
    <row r="609" spans="2:10">
      <c r="B609" s="10"/>
      <c r="C609" s="10"/>
      <c r="E609" s="255"/>
      <c r="F609" s="255"/>
      <c r="G609" s="255"/>
      <c r="H609" s="255"/>
      <c r="I609" s="255"/>
      <c r="J609" s="255"/>
    </row>
    <row r="610" spans="2:10">
      <c r="B610" s="10"/>
      <c r="C610" s="10"/>
      <c r="E610" s="255"/>
      <c r="F610" s="255"/>
      <c r="G610" s="255"/>
      <c r="H610" s="255"/>
      <c r="I610" s="255"/>
      <c r="J610" s="255"/>
    </row>
    <row r="611" spans="2:10">
      <c r="B611" s="10"/>
      <c r="C611" s="10"/>
    </row>
    <row r="612" spans="2:10">
      <c r="B612" s="10"/>
      <c r="C612" s="10"/>
    </row>
    <row r="613" spans="2:10">
      <c r="B613" s="10"/>
      <c r="C613" s="10"/>
    </row>
    <row r="614" spans="2:10">
      <c r="B614" s="10"/>
      <c r="C614" s="10"/>
    </row>
    <row r="615" spans="2:10">
      <c r="B615" s="10"/>
      <c r="C615" s="10"/>
    </row>
    <row r="616" spans="2:10">
      <c r="B616" s="10"/>
      <c r="C616" s="10"/>
    </row>
  </sheetData>
  <mergeCells count="10">
    <mergeCell ref="A1:H3"/>
    <mergeCell ref="A537:C537"/>
    <mergeCell ref="A260:C260"/>
    <mergeCell ref="A495:C495"/>
    <mergeCell ref="A520:C520"/>
    <mergeCell ref="A528:C528"/>
    <mergeCell ref="A535:C535"/>
    <mergeCell ref="A497:C497"/>
    <mergeCell ref="A536:C536"/>
    <mergeCell ref="A4:C5"/>
  </mergeCells>
  <phoneticPr fontId="8" type="noConversion"/>
  <pageMargins left="0.7" right="0.7" top="0.75" bottom="0.75" header="0.3" footer="0.3"/>
  <pageSetup paperSize="9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43" sqref="C43"/>
    </sheetView>
  </sheetViews>
  <sheetFormatPr defaultRowHeight="12.75"/>
  <cols>
    <col min="3" max="3" width="27.85546875" customWidth="1"/>
    <col min="4" max="4" width="11" customWidth="1"/>
    <col min="6" max="6" width="11.42578125" customWidth="1"/>
  </cols>
  <sheetData>
    <row r="1" spans="1:8" ht="18">
      <c r="A1" s="354" t="s">
        <v>249</v>
      </c>
      <c r="B1" s="354"/>
      <c r="C1" s="354"/>
      <c r="D1" s="354"/>
      <c r="E1" s="354"/>
      <c r="F1" s="354"/>
      <c r="G1" s="354"/>
      <c r="H1" s="354"/>
    </row>
    <row r="2" spans="1:8" ht="18">
      <c r="A2" s="212"/>
      <c r="B2" s="212"/>
      <c r="C2" s="212"/>
      <c r="D2" s="212"/>
      <c r="E2" s="212"/>
      <c r="F2" s="212"/>
      <c r="G2" s="212"/>
      <c r="H2" s="212"/>
    </row>
    <row r="4" spans="1:8" ht="15.75" thickBot="1">
      <c r="A4" s="219" t="s">
        <v>246</v>
      </c>
      <c r="B4" s="217"/>
      <c r="C4" s="217"/>
      <c r="D4" s="218" t="s">
        <v>236</v>
      </c>
      <c r="E4" s="219"/>
      <c r="F4" s="218" t="s">
        <v>237</v>
      </c>
      <c r="G4" s="217"/>
    </row>
    <row r="8" spans="1:8" ht="15">
      <c r="A8" s="213" t="s">
        <v>235</v>
      </c>
      <c r="B8" s="213"/>
      <c r="C8" s="213"/>
      <c r="D8" s="214"/>
      <c r="E8" s="214"/>
      <c r="F8" s="214"/>
      <c r="G8" s="213"/>
      <c r="H8" s="213"/>
    </row>
    <row r="9" spans="1:8" ht="15">
      <c r="A9" s="213"/>
      <c r="B9" s="213"/>
      <c r="C9" s="213"/>
      <c r="D9" s="214"/>
      <c r="E9" s="214"/>
      <c r="F9" s="214"/>
      <c r="G9" s="213"/>
      <c r="H9" s="213"/>
    </row>
    <row r="10" spans="1:8" ht="15">
      <c r="A10" s="213" t="s">
        <v>238</v>
      </c>
      <c r="B10" s="213"/>
      <c r="C10" s="213"/>
      <c r="D10" s="214"/>
      <c r="E10" s="214"/>
      <c r="F10" s="214"/>
      <c r="G10" s="213"/>
      <c r="H10" s="213"/>
    </row>
    <row r="11" spans="1:8" ht="15">
      <c r="A11" s="213"/>
      <c r="B11" s="213"/>
      <c r="C11" s="213"/>
      <c r="D11" s="214"/>
      <c r="E11" s="214"/>
      <c r="F11" s="214"/>
      <c r="G11" s="213"/>
      <c r="H11" s="213"/>
    </row>
    <row r="12" spans="1:8" ht="15">
      <c r="A12" s="213" t="s">
        <v>239</v>
      </c>
      <c r="B12" s="213"/>
      <c r="C12" s="213"/>
      <c r="D12" s="214"/>
      <c r="E12" s="214"/>
      <c r="F12" s="214"/>
      <c r="G12" s="213"/>
      <c r="H12" s="213"/>
    </row>
    <row r="13" spans="1:8" ht="15">
      <c r="A13" s="213"/>
      <c r="B13" s="213"/>
      <c r="C13" s="213"/>
      <c r="D13" s="214"/>
      <c r="E13" s="214"/>
      <c r="F13" s="214"/>
      <c r="G13" s="213"/>
      <c r="H13" s="213"/>
    </row>
    <row r="14" spans="1:8" ht="15">
      <c r="A14" s="213" t="s">
        <v>240</v>
      </c>
      <c r="B14" s="213"/>
      <c r="C14" s="213"/>
      <c r="D14" s="214"/>
      <c r="E14" s="214"/>
      <c r="F14" s="214"/>
      <c r="G14" s="213"/>
      <c r="H14" s="213"/>
    </row>
    <row r="15" spans="1:8" ht="15">
      <c r="A15" s="213"/>
      <c r="B15" s="213"/>
      <c r="C15" s="213"/>
      <c r="D15" s="214"/>
      <c r="E15" s="214"/>
      <c r="F15" s="214"/>
      <c r="G15" s="213"/>
      <c r="H15" s="213"/>
    </row>
    <row r="16" spans="1:8" ht="15">
      <c r="A16" s="213" t="s">
        <v>241</v>
      </c>
      <c r="B16" s="213"/>
      <c r="C16" s="213"/>
      <c r="D16" s="214"/>
      <c r="E16" s="214"/>
      <c r="F16" s="214"/>
      <c r="G16" s="213"/>
      <c r="H16" s="213"/>
    </row>
    <row r="17" spans="1:8" ht="15">
      <c r="A17" s="213"/>
      <c r="B17" s="213"/>
      <c r="C17" s="213"/>
      <c r="D17" s="214"/>
      <c r="E17" s="214"/>
      <c r="F17" s="214"/>
      <c r="G17" s="213"/>
      <c r="H17" s="213"/>
    </row>
    <row r="18" spans="1:8" ht="15">
      <c r="A18" s="213" t="s">
        <v>242</v>
      </c>
      <c r="B18" s="213"/>
      <c r="C18" s="213"/>
      <c r="D18" s="214"/>
      <c r="E18" s="214"/>
      <c r="F18" s="214"/>
      <c r="G18" s="213"/>
      <c r="H18" s="213"/>
    </row>
    <row r="19" spans="1:8" ht="15">
      <c r="A19" s="213"/>
      <c r="B19" s="213"/>
      <c r="C19" s="213"/>
      <c r="D19" s="214"/>
      <c r="E19" s="214"/>
      <c r="F19" s="214"/>
      <c r="G19" s="213"/>
      <c r="H19" s="213"/>
    </row>
    <row r="20" spans="1:8" ht="15">
      <c r="A20" s="213" t="s">
        <v>243</v>
      </c>
      <c r="B20" s="213"/>
      <c r="C20" s="213"/>
      <c r="D20" s="214"/>
      <c r="E20" s="214"/>
      <c r="F20" s="214"/>
      <c r="G20" s="213"/>
      <c r="H20" s="213"/>
    </row>
    <row r="21" spans="1:8" ht="15">
      <c r="A21" s="213"/>
      <c r="B21" s="213"/>
      <c r="C21" s="213"/>
      <c r="D21" s="214"/>
      <c r="E21" s="214"/>
      <c r="F21" s="214"/>
      <c r="G21" s="213"/>
      <c r="H21" s="213"/>
    </row>
    <row r="22" spans="1:8" ht="15">
      <c r="A22" s="213" t="s">
        <v>244</v>
      </c>
      <c r="B22" s="213"/>
      <c r="C22" s="213"/>
      <c r="D22" s="214"/>
      <c r="E22" s="214"/>
      <c r="F22" s="214"/>
      <c r="G22" s="213"/>
      <c r="H22" s="213"/>
    </row>
    <row r="23" spans="1:8" ht="15">
      <c r="A23" s="213"/>
      <c r="B23" s="213"/>
      <c r="C23" s="213"/>
      <c r="D23" s="214"/>
      <c r="E23" s="214"/>
      <c r="F23" s="214"/>
      <c r="G23" s="213"/>
      <c r="H23" s="213"/>
    </row>
    <row r="24" spans="1:8" ht="15">
      <c r="A24" s="213"/>
      <c r="B24" s="213"/>
      <c r="C24" s="213"/>
      <c r="D24" s="214"/>
      <c r="E24" s="214"/>
      <c r="F24" s="214"/>
      <c r="G24" s="213"/>
      <c r="H24" s="213"/>
    </row>
    <row r="25" spans="1:8" s="88" customFormat="1" ht="15.75">
      <c r="A25" s="215" t="s">
        <v>245</v>
      </c>
      <c r="B25" s="215"/>
      <c r="C25" s="215"/>
      <c r="D25" s="216"/>
      <c r="E25" s="216"/>
      <c r="F25" s="216">
        <f>SUM(F8:F24)</f>
        <v>0</v>
      </c>
      <c r="G25" s="215"/>
      <c r="H25" s="21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vydavky</vt:lpstr>
      <vt:lpstr>Hárok1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revision>0</cp:revision>
  <cp:lastPrinted>2012-10-31T12:01:13Z</cp:lastPrinted>
  <dcterms:created xsi:type="dcterms:W3CDTF">1601-01-01T00:00:00Z</dcterms:created>
  <dcterms:modified xsi:type="dcterms:W3CDTF">2012-10-31T12:23:14Z</dcterms:modified>
</cp:coreProperties>
</file>