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480" windowHeight="7485" activeTab="1"/>
  </bookViews>
  <sheets>
    <sheet name="príjmy" sheetId="1" r:id="rId1"/>
    <sheet name="vydavky" sheetId="3" r:id="rId2"/>
    <sheet name="Dotácie z rozpočtu obce" sheetId="4" r:id="rId3"/>
  </sheets>
  <definedNames>
    <definedName name="_xlnm.Print_Titles" localSheetId="0">príjmy!$4:$5</definedName>
    <definedName name="_xlnm.Print_Titles" localSheetId="1">vydavky!$4:$5</definedName>
  </definedNames>
  <calcPr calcId="125725"/>
</workbook>
</file>

<file path=xl/calcChain.xml><?xml version="1.0" encoding="utf-8"?>
<calcChain xmlns="http://schemas.openxmlformats.org/spreadsheetml/2006/main">
  <c r="H37" i="4"/>
  <c r="H52" i="1" l="1"/>
  <c r="I52"/>
  <c r="H327" i="3"/>
  <c r="G327"/>
  <c r="H211"/>
  <c r="I211"/>
  <c r="J211"/>
  <c r="G211"/>
  <c r="G82"/>
  <c r="F23" i="1"/>
  <c r="G618" i="3"/>
  <c r="H618"/>
  <c r="G612"/>
  <c r="G619" s="1"/>
  <c r="G627" s="1"/>
  <c r="H612"/>
  <c r="H619" s="1"/>
  <c r="H627" s="1"/>
  <c r="G606"/>
  <c r="G593" s="1"/>
  <c r="H606"/>
  <c r="H593" s="1"/>
  <c r="G590"/>
  <c r="H590"/>
  <c r="G582"/>
  <c r="H582"/>
  <c r="G577"/>
  <c r="H577"/>
  <c r="G572"/>
  <c r="H572"/>
  <c r="G570"/>
  <c r="H570"/>
  <c r="G565"/>
  <c r="H565"/>
  <c r="G554"/>
  <c r="H554"/>
  <c r="G550"/>
  <c r="H550"/>
  <c r="G548"/>
  <c r="H548"/>
  <c r="G543"/>
  <c r="H543"/>
  <c r="G539"/>
  <c r="H539"/>
  <c r="G537"/>
  <c r="H537"/>
  <c r="G534"/>
  <c r="H534"/>
  <c r="G532"/>
  <c r="H532"/>
  <c r="G529"/>
  <c r="H529"/>
  <c r="G527"/>
  <c r="H527"/>
  <c r="G522"/>
  <c r="H522"/>
  <c r="G520"/>
  <c r="G511" s="1"/>
  <c r="H520"/>
  <c r="H511" s="1"/>
  <c r="G509"/>
  <c r="H509"/>
  <c r="G506"/>
  <c r="H506"/>
  <c r="G504"/>
  <c r="H504"/>
  <c r="G501"/>
  <c r="H501"/>
  <c r="G499"/>
  <c r="H499"/>
  <c r="G489"/>
  <c r="H489"/>
  <c r="G483"/>
  <c r="H483"/>
  <c r="G478"/>
  <c r="H478"/>
  <c r="G473"/>
  <c r="H473"/>
  <c r="G462"/>
  <c r="H462"/>
  <c r="G458"/>
  <c r="H458"/>
  <c r="G456"/>
  <c r="H456"/>
  <c r="G452"/>
  <c r="H452"/>
  <c r="G441"/>
  <c r="H441"/>
  <c r="G436"/>
  <c r="H436"/>
  <c r="G434"/>
  <c r="H434"/>
  <c r="G429"/>
  <c r="H429"/>
  <c r="G418"/>
  <c r="G413" s="1"/>
  <c r="H418"/>
  <c r="H413" s="1"/>
  <c r="G411"/>
  <c r="H411"/>
  <c r="G407"/>
  <c r="H407"/>
  <c r="G402"/>
  <c r="H402"/>
  <c r="G396"/>
  <c r="H396"/>
  <c r="G390"/>
  <c r="H390"/>
  <c r="G379"/>
  <c r="H379"/>
  <c r="G374"/>
  <c r="H374"/>
  <c r="G372"/>
  <c r="H372"/>
  <c r="G366"/>
  <c r="H366"/>
  <c r="G362"/>
  <c r="H362"/>
  <c r="G357"/>
  <c r="H357"/>
  <c r="G353"/>
  <c r="H353"/>
  <c r="G347"/>
  <c r="H347"/>
  <c r="G344"/>
  <c r="H344"/>
  <c r="G342"/>
  <c r="H342"/>
  <c r="G337"/>
  <c r="H337"/>
  <c r="G333"/>
  <c r="H333"/>
  <c r="G329"/>
  <c r="H329"/>
  <c r="G321"/>
  <c r="H321"/>
  <c r="G319"/>
  <c r="H319"/>
  <c r="G314"/>
  <c r="H314"/>
  <c r="G309"/>
  <c r="H309"/>
  <c r="G306"/>
  <c r="H306"/>
  <c r="G303"/>
  <c r="H303"/>
  <c r="G293"/>
  <c r="H293"/>
  <c r="G290"/>
  <c r="H290"/>
  <c r="G288"/>
  <c r="H288"/>
  <c r="G284"/>
  <c r="H284"/>
  <c r="G278"/>
  <c r="H278"/>
  <c r="G267"/>
  <c r="G262" s="1"/>
  <c r="H267"/>
  <c r="G260"/>
  <c r="H260"/>
  <c r="G253"/>
  <c r="H253"/>
  <c r="G251"/>
  <c r="H251"/>
  <c r="G247"/>
  <c r="H247"/>
  <c r="G242"/>
  <c r="H242"/>
  <c r="G234"/>
  <c r="H234"/>
  <c r="G229"/>
  <c r="H229"/>
  <c r="G218"/>
  <c r="H218"/>
  <c r="H213" s="1"/>
  <c r="G213"/>
  <c r="G206"/>
  <c r="H206"/>
  <c r="G200"/>
  <c r="H200"/>
  <c r="G196"/>
  <c r="H196"/>
  <c r="G184"/>
  <c r="H184"/>
  <c r="G179"/>
  <c r="H179"/>
  <c r="G177"/>
  <c r="H177"/>
  <c r="G173"/>
  <c r="H173"/>
  <c r="G171"/>
  <c r="H171"/>
  <c r="G167"/>
  <c r="H167"/>
  <c r="G164"/>
  <c r="H164"/>
  <c r="G161"/>
  <c r="H161"/>
  <c r="G155"/>
  <c r="H155"/>
  <c r="G145"/>
  <c r="H145"/>
  <c r="G139"/>
  <c r="H139"/>
  <c r="G137"/>
  <c r="G133" s="1"/>
  <c r="H137"/>
  <c r="H133" s="1"/>
  <c r="G130"/>
  <c r="G119" s="1"/>
  <c r="H130"/>
  <c r="H119" s="1"/>
  <c r="G117"/>
  <c r="H117"/>
  <c r="G105"/>
  <c r="H105"/>
  <c r="G101"/>
  <c r="H101"/>
  <c r="G94"/>
  <c r="G90" s="1"/>
  <c r="H94"/>
  <c r="H90" s="1"/>
  <c r="G88"/>
  <c r="H88"/>
  <c r="H82"/>
  <c r="G61"/>
  <c r="H61"/>
  <c r="G54"/>
  <c r="H54"/>
  <c r="G47"/>
  <c r="H47"/>
  <c r="G34"/>
  <c r="H34"/>
  <c r="G28"/>
  <c r="H28"/>
  <c r="G24"/>
  <c r="H24"/>
  <c r="G12"/>
  <c r="H12"/>
  <c r="H609" l="1"/>
  <c r="H626" s="1"/>
  <c r="G609"/>
  <c r="G626" s="1"/>
  <c r="H97"/>
  <c r="H262"/>
  <c r="G97"/>
  <c r="H6"/>
  <c r="G6"/>
  <c r="G625" s="1"/>
  <c r="F78" i="1"/>
  <c r="F90" s="1"/>
  <c r="G631" i="3" s="1"/>
  <c r="G78" i="1"/>
  <c r="G90" s="1"/>
  <c r="H631" i="3" s="1"/>
  <c r="F70" i="1"/>
  <c r="F89" s="1"/>
  <c r="G630" i="3" s="1"/>
  <c r="G70" i="1"/>
  <c r="G89" s="1"/>
  <c r="H630" i="3" s="1"/>
  <c r="F52" i="1"/>
  <c r="G52"/>
  <c r="F44"/>
  <c r="G44"/>
  <c r="G23"/>
  <c r="F17"/>
  <c r="G17"/>
  <c r="F12"/>
  <c r="G12"/>
  <c r="F6"/>
  <c r="G6"/>
  <c r="F372" i="3"/>
  <c r="F606"/>
  <c r="F593" s="1"/>
  <c r="E52" i="1"/>
  <c r="F565" i="3"/>
  <c r="E390"/>
  <c r="E278"/>
  <c r="F12"/>
  <c r="I548"/>
  <c r="J548"/>
  <c r="F548"/>
  <c r="I570"/>
  <c r="F527"/>
  <c r="E267"/>
  <c r="F267"/>
  <c r="I267"/>
  <c r="J267"/>
  <c r="D267"/>
  <c r="F278"/>
  <c r="E606"/>
  <c r="I606"/>
  <c r="J606"/>
  <c r="E534"/>
  <c r="F534"/>
  <c r="I534"/>
  <c r="J534"/>
  <c r="E537"/>
  <c r="F537"/>
  <c r="I537"/>
  <c r="J537"/>
  <c r="E509"/>
  <c r="F509"/>
  <c r="I509"/>
  <c r="J509"/>
  <c r="F234"/>
  <c r="I234"/>
  <c r="J234"/>
  <c r="E234"/>
  <c r="D606"/>
  <c r="E570"/>
  <c r="F570"/>
  <c r="J570"/>
  <c r="D570"/>
  <c r="C6" i="1"/>
  <c r="D6"/>
  <c r="E6"/>
  <c r="H6"/>
  <c r="I6"/>
  <c r="C12"/>
  <c r="D12"/>
  <c r="E12"/>
  <c r="H12"/>
  <c r="I12"/>
  <c r="C17"/>
  <c r="D17"/>
  <c r="E17"/>
  <c r="H17"/>
  <c r="I17"/>
  <c r="C23"/>
  <c r="D23"/>
  <c r="E23"/>
  <c r="H23"/>
  <c r="I23"/>
  <c r="C44"/>
  <c r="D44"/>
  <c r="E44"/>
  <c r="H44"/>
  <c r="I44"/>
  <c r="C52"/>
  <c r="D52"/>
  <c r="C70"/>
  <c r="C89" s="1"/>
  <c r="D70"/>
  <c r="D89" s="1"/>
  <c r="E70"/>
  <c r="E89" s="1"/>
  <c r="H70"/>
  <c r="H89" s="1"/>
  <c r="I70"/>
  <c r="C78"/>
  <c r="C90" s="1"/>
  <c r="D78"/>
  <c r="D90" s="1"/>
  <c r="E78"/>
  <c r="E90" s="1"/>
  <c r="H78"/>
  <c r="H90" s="1"/>
  <c r="I78"/>
  <c r="I90" s="1"/>
  <c r="I89"/>
  <c r="G628" i="3" l="1"/>
  <c r="H579"/>
  <c r="H625"/>
  <c r="H628" s="1"/>
  <c r="G579"/>
  <c r="F68" i="1"/>
  <c r="F88" s="1"/>
  <c r="I68"/>
  <c r="E68"/>
  <c r="E88" s="1"/>
  <c r="E91" s="1"/>
  <c r="C68"/>
  <c r="G68"/>
  <c r="G88" s="1"/>
  <c r="H68"/>
  <c r="H88" s="1"/>
  <c r="H91" s="1"/>
  <c r="D68"/>
  <c r="D88" s="1"/>
  <c r="D91" s="1"/>
  <c r="I88"/>
  <c r="I91" s="1"/>
  <c r="C88"/>
  <c r="C91" s="1"/>
  <c r="E630" i="3"/>
  <c r="I630"/>
  <c r="E631"/>
  <c r="F631"/>
  <c r="I631"/>
  <c r="F630"/>
  <c r="E618"/>
  <c r="E612" s="1"/>
  <c r="E619" s="1"/>
  <c r="E627" s="1"/>
  <c r="F618"/>
  <c r="I618"/>
  <c r="I612" s="1"/>
  <c r="I619" s="1"/>
  <c r="I627" s="1"/>
  <c r="F612"/>
  <c r="F619" s="1"/>
  <c r="F627" s="1"/>
  <c r="E593"/>
  <c r="I593"/>
  <c r="E590"/>
  <c r="E582" s="1"/>
  <c r="E609" s="1"/>
  <c r="E626" s="1"/>
  <c r="F590"/>
  <c r="I590"/>
  <c r="I582" s="1"/>
  <c r="F582"/>
  <c r="E577"/>
  <c r="E572" s="1"/>
  <c r="F577"/>
  <c r="I577"/>
  <c r="I572" s="1"/>
  <c r="F572"/>
  <c r="E565"/>
  <c r="I565"/>
  <c r="E554"/>
  <c r="F554"/>
  <c r="I554"/>
  <c r="E548"/>
  <c r="E543"/>
  <c r="F543"/>
  <c r="F539" s="1"/>
  <c r="I543"/>
  <c r="E532"/>
  <c r="F532"/>
  <c r="I532"/>
  <c r="E529"/>
  <c r="F529"/>
  <c r="I529"/>
  <c r="E527"/>
  <c r="E522" s="1"/>
  <c r="I527"/>
  <c r="F522"/>
  <c r="I522"/>
  <c r="E520"/>
  <c r="E511" s="1"/>
  <c r="F520"/>
  <c r="I520"/>
  <c r="I511" s="1"/>
  <c r="F511"/>
  <c r="E506"/>
  <c r="I506"/>
  <c r="E504"/>
  <c r="E501" s="1"/>
  <c r="F504"/>
  <c r="I504"/>
  <c r="I501" s="1"/>
  <c r="F501"/>
  <c r="E499"/>
  <c r="F499"/>
  <c r="I499"/>
  <c r="E489"/>
  <c r="F489"/>
  <c r="I489"/>
  <c r="E483"/>
  <c r="F483"/>
  <c r="I483"/>
  <c r="E478"/>
  <c r="F478"/>
  <c r="I478"/>
  <c r="E473"/>
  <c r="F473"/>
  <c r="I473"/>
  <c r="E462"/>
  <c r="F462"/>
  <c r="I462"/>
  <c r="E456"/>
  <c r="F456"/>
  <c r="I456"/>
  <c r="E452"/>
  <c r="F452"/>
  <c r="I452"/>
  <c r="E441"/>
  <c r="F441"/>
  <c r="I441"/>
  <c r="E434"/>
  <c r="F434"/>
  <c r="I434"/>
  <c r="E429"/>
  <c r="F429"/>
  <c r="I429"/>
  <c r="E418"/>
  <c r="F418"/>
  <c r="I418"/>
  <c r="E411"/>
  <c r="F411"/>
  <c r="I411"/>
  <c r="E407"/>
  <c r="F407"/>
  <c r="I407"/>
  <c r="E402"/>
  <c r="F402"/>
  <c r="I402"/>
  <c r="E396"/>
  <c r="F396"/>
  <c r="I396"/>
  <c r="F390"/>
  <c r="I390"/>
  <c r="E379"/>
  <c r="F379"/>
  <c r="I379"/>
  <c r="E372"/>
  <c r="I372"/>
  <c r="E366"/>
  <c r="F366"/>
  <c r="I366"/>
  <c r="E362"/>
  <c r="F362"/>
  <c r="I362"/>
  <c r="E357"/>
  <c r="F357"/>
  <c r="I357"/>
  <c r="E353"/>
  <c r="F353"/>
  <c r="I353"/>
  <c r="E347"/>
  <c r="F347"/>
  <c r="I347"/>
  <c r="E342"/>
  <c r="F342"/>
  <c r="I342"/>
  <c r="E337"/>
  <c r="F337"/>
  <c r="I337"/>
  <c r="E333"/>
  <c r="F333"/>
  <c r="I333"/>
  <c r="E327"/>
  <c r="E321" s="1"/>
  <c r="F327"/>
  <c r="F321" s="1"/>
  <c r="I327"/>
  <c r="I321" s="1"/>
  <c r="E319"/>
  <c r="F319"/>
  <c r="I319"/>
  <c r="E314"/>
  <c r="F314"/>
  <c r="I314"/>
  <c r="E309"/>
  <c r="F309"/>
  <c r="I309"/>
  <c r="E303"/>
  <c r="F303"/>
  <c r="I303"/>
  <c r="E293"/>
  <c r="F293"/>
  <c r="I293"/>
  <c r="E288"/>
  <c r="F288"/>
  <c r="I288"/>
  <c r="E284"/>
  <c r="F284"/>
  <c r="I284"/>
  <c r="I278"/>
  <c r="E260"/>
  <c r="E253" s="1"/>
  <c r="F260"/>
  <c r="I260"/>
  <c r="I253" s="1"/>
  <c r="F253"/>
  <c r="E251"/>
  <c r="F251"/>
  <c r="I251"/>
  <c r="E247"/>
  <c r="F247"/>
  <c r="I247"/>
  <c r="E242"/>
  <c r="F242"/>
  <c r="I242"/>
  <c r="E229"/>
  <c r="F229"/>
  <c r="I229"/>
  <c r="E218"/>
  <c r="F218"/>
  <c r="I218"/>
  <c r="E211"/>
  <c r="F211"/>
  <c r="E206"/>
  <c r="F206"/>
  <c r="I206"/>
  <c r="E200"/>
  <c r="F200"/>
  <c r="I200"/>
  <c r="E196"/>
  <c r="F196"/>
  <c r="I196"/>
  <c r="E184"/>
  <c r="F184"/>
  <c r="I184"/>
  <c r="E177"/>
  <c r="E173" s="1"/>
  <c r="F177"/>
  <c r="I177"/>
  <c r="I173" s="1"/>
  <c r="F173"/>
  <c r="E171"/>
  <c r="F171"/>
  <c r="I171"/>
  <c r="E167"/>
  <c r="F167"/>
  <c r="I167"/>
  <c r="E161"/>
  <c r="F161"/>
  <c r="I161"/>
  <c r="E155"/>
  <c r="F155"/>
  <c r="I155"/>
  <c r="E145"/>
  <c r="F145"/>
  <c r="I145"/>
  <c r="E137"/>
  <c r="E133" s="1"/>
  <c r="F137"/>
  <c r="I137"/>
  <c r="I133" s="1"/>
  <c r="F133"/>
  <c r="E130"/>
  <c r="E119" s="1"/>
  <c r="F130"/>
  <c r="F119" s="1"/>
  <c r="I130"/>
  <c r="I119" s="1"/>
  <c r="E117"/>
  <c r="F117"/>
  <c r="I117"/>
  <c r="E105"/>
  <c r="F105"/>
  <c r="I105"/>
  <c r="E101"/>
  <c r="F101"/>
  <c r="I101"/>
  <c r="E94"/>
  <c r="E90" s="1"/>
  <c r="F94"/>
  <c r="I94"/>
  <c r="I90" s="1"/>
  <c r="F90"/>
  <c r="E88"/>
  <c r="F88"/>
  <c r="I88"/>
  <c r="E82"/>
  <c r="F82"/>
  <c r="I82"/>
  <c r="E61"/>
  <c r="F61"/>
  <c r="I61"/>
  <c r="E54"/>
  <c r="F54"/>
  <c r="I54"/>
  <c r="E47"/>
  <c r="F47"/>
  <c r="I47"/>
  <c r="E34"/>
  <c r="F34"/>
  <c r="I34"/>
  <c r="E28"/>
  <c r="F28"/>
  <c r="I28"/>
  <c r="E24"/>
  <c r="F24"/>
  <c r="I24"/>
  <c r="E12"/>
  <c r="I12"/>
  <c r="F262" l="1"/>
  <c r="E629"/>
  <c r="E632" s="1"/>
  <c r="G629"/>
  <c r="G632" s="1"/>
  <c r="G633" s="1"/>
  <c r="F91" i="1"/>
  <c r="E374" i="3"/>
  <c r="H629"/>
  <c r="H632" s="1"/>
  <c r="H633" s="1"/>
  <c r="G91" i="1"/>
  <c r="F329" i="3"/>
  <c r="F306"/>
  <c r="F290"/>
  <c r="F164"/>
  <c r="F458"/>
  <c r="F344"/>
  <c r="F436"/>
  <c r="F374"/>
  <c r="F550"/>
  <c r="F139"/>
  <c r="I436"/>
  <c r="I374"/>
  <c r="I290"/>
  <c r="I97"/>
  <c r="I629"/>
  <c r="I632" s="1"/>
  <c r="F629"/>
  <c r="F632" s="1"/>
  <c r="F179"/>
  <c r="F97"/>
  <c r="F6"/>
  <c r="I609"/>
  <c r="I626" s="1"/>
  <c r="E97"/>
  <c r="E436"/>
  <c r="I413"/>
  <c r="I550"/>
  <c r="E550"/>
  <c r="I539"/>
  <c r="E539"/>
  <c r="I458"/>
  <c r="E458"/>
  <c r="E413"/>
  <c r="I344"/>
  <c r="E344"/>
  <c r="I329"/>
  <c r="E329"/>
  <c r="I306"/>
  <c r="E306"/>
  <c r="E290"/>
  <c r="I262"/>
  <c r="E262"/>
  <c r="I213"/>
  <c r="E213"/>
  <c r="I179"/>
  <c r="E179"/>
  <c r="I164"/>
  <c r="E164"/>
  <c r="I139"/>
  <c r="E139"/>
  <c r="I6"/>
  <c r="E6"/>
  <c r="J554"/>
  <c r="D554"/>
  <c r="I579" l="1"/>
  <c r="E579"/>
  <c r="E625"/>
  <c r="E628" s="1"/>
  <c r="E633" s="1"/>
  <c r="I625"/>
  <c r="I628" s="1"/>
  <c r="I633" s="1"/>
  <c r="D618"/>
  <c r="D612" s="1"/>
  <c r="D619" s="1"/>
  <c r="D627" s="1"/>
  <c r="J618"/>
  <c r="J411"/>
  <c r="D411"/>
  <c r="D196"/>
  <c r="D593"/>
  <c r="F609"/>
  <c r="F626" s="1"/>
  <c r="J593"/>
  <c r="D590"/>
  <c r="D582" s="1"/>
  <c r="J590"/>
  <c r="J582" s="1"/>
  <c r="D577"/>
  <c r="D572" s="1"/>
  <c r="D565"/>
  <c r="D550" s="1"/>
  <c r="D548"/>
  <c r="D543"/>
  <c r="D537"/>
  <c r="D534"/>
  <c r="D532"/>
  <c r="D529"/>
  <c r="D527"/>
  <c r="D522" s="1"/>
  <c r="D520"/>
  <c r="D511" s="1"/>
  <c r="D509"/>
  <c r="D506" s="1"/>
  <c r="D504"/>
  <c r="D501" s="1"/>
  <c r="D499"/>
  <c r="D489"/>
  <c r="D483"/>
  <c r="D478"/>
  <c r="D473"/>
  <c r="D462"/>
  <c r="D456"/>
  <c r="D452"/>
  <c r="D441"/>
  <c r="D434"/>
  <c r="D429"/>
  <c r="D418"/>
  <c r="D407"/>
  <c r="J407"/>
  <c r="D402"/>
  <c r="D396"/>
  <c r="D390"/>
  <c r="D379"/>
  <c r="D372"/>
  <c r="D366"/>
  <c r="D362"/>
  <c r="D357"/>
  <c r="D353"/>
  <c r="D347"/>
  <c r="D342"/>
  <c r="D337"/>
  <c r="D333"/>
  <c r="D327"/>
  <c r="D321" s="1"/>
  <c r="D319"/>
  <c r="D314"/>
  <c r="D309"/>
  <c r="D303"/>
  <c r="J303"/>
  <c r="D293"/>
  <c r="D288"/>
  <c r="D284"/>
  <c r="D278"/>
  <c r="D260"/>
  <c r="D253" s="1"/>
  <c r="D251"/>
  <c r="D247"/>
  <c r="D242"/>
  <c r="D234"/>
  <c r="D229"/>
  <c r="J229"/>
  <c r="D218"/>
  <c r="D211"/>
  <c r="D206"/>
  <c r="D200"/>
  <c r="D184"/>
  <c r="D177"/>
  <c r="D173" s="1"/>
  <c r="D171"/>
  <c r="D167"/>
  <c r="D161"/>
  <c r="D155"/>
  <c r="D145"/>
  <c r="J145"/>
  <c r="D137"/>
  <c r="D133" s="1"/>
  <c r="J137"/>
  <c r="J133" s="1"/>
  <c r="D130"/>
  <c r="D119" s="1"/>
  <c r="J130"/>
  <c r="J119" s="1"/>
  <c r="D117"/>
  <c r="J117"/>
  <c r="D105"/>
  <c r="J105"/>
  <c r="D101"/>
  <c r="J101"/>
  <c r="D94"/>
  <c r="D90" s="1"/>
  <c r="J94"/>
  <c r="J90" s="1"/>
  <c r="D88"/>
  <c r="J88"/>
  <c r="D82"/>
  <c r="J82"/>
  <c r="D61"/>
  <c r="J61"/>
  <c r="D54"/>
  <c r="J54"/>
  <c r="D47"/>
  <c r="D34"/>
  <c r="J34"/>
  <c r="D28"/>
  <c r="J28"/>
  <c r="D24"/>
  <c r="D12"/>
  <c r="J12"/>
  <c r="D539" l="1"/>
  <c r="D306"/>
  <c r="D329"/>
  <c r="D262"/>
  <c r="D374"/>
  <c r="D344"/>
  <c r="J609"/>
  <c r="J626" s="1"/>
  <c r="D458"/>
  <c r="D436"/>
  <c r="D290"/>
  <c r="D164"/>
  <c r="D139"/>
  <c r="D97"/>
  <c r="D213"/>
  <c r="J97"/>
  <c r="D609"/>
  <c r="D626" s="1"/>
  <c r="D413"/>
  <c r="D179"/>
  <c r="D6" l="1"/>
  <c r="D631"/>
  <c r="D630"/>
  <c r="J473"/>
  <c r="J429"/>
  <c r="F413"/>
  <c r="J418"/>
  <c r="J78" i="1"/>
  <c r="J379" i="3"/>
  <c r="J196"/>
  <c r="D579" l="1"/>
  <c r="D625"/>
  <c r="D628" s="1"/>
  <c r="J242"/>
  <c r="J577"/>
  <c r="J293"/>
  <c r="D629" l="1"/>
  <c r="D632" s="1"/>
  <c r="D633" s="1"/>
  <c r="J290"/>
  <c r="J572"/>
  <c r="J565"/>
  <c r="J543"/>
  <c r="J532"/>
  <c r="J529"/>
  <c r="J527"/>
  <c r="J522" s="1"/>
  <c r="J520"/>
  <c r="J511" s="1"/>
  <c r="F506"/>
  <c r="J506"/>
  <c r="J504"/>
  <c r="J501" s="1"/>
  <c r="J499"/>
  <c r="J489"/>
  <c r="J483"/>
  <c r="J478"/>
  <c r="J462"/>
  <c r="J456"/>
  <c r="J452"/>
  <c r="J441"/>
  <c r="J434"/>
  <c r="J402"/>
  <c r="J396"/>
  <c r="J390"/>
  <c r="J372"/>
  <c r="J366"/>
  <c r="J362"/>
  <c r="J357"/>
  <c r="J353"/>
  <c r="J347"/>
  <c r="J342"/>
  <c r="J337"/>
  <c r="J333"/>
  <c r="J327"/>
  <c r="J321" s="1"/>
  <c r="J319"/>
  <c r="J314"/>
  <c r="J309"/>
  <c r="J288"/>
  <c r="J284"/>
  <c r="J278"/>
  <c r="J260"/>
  <c r="J253" s="1"/>
  <c r="J251"/>
  <c r="J247"/>
  <c r="F213"/>
  <c r="J218"/>
  <c r="J206"/>
  <c r="J200"/>
  <c r="J184"/>
  <c r="J177"/>
  <c r="J173" s="1"/>
  <c r="J171"/>
  <c r="J167"/>
  <c r="J161"/>
  <c r="J155"/>
  <c r="J47"/>
  <c r="J24"/>
  <c r="J631"/>
  <c r="J630"/>
  <c r="J374" l="1"/>
  <c r="F579"/>
  <c r="F625"/>
  <c r="F628" s="1"/>
  <c r="F633" s="1"/>
  <c r="J329"/>
  <c r="J306"/>
  <c r="J436"/>
  <c r="J539"/>
  <c r="J139"/>
  <c r="J262"/>
  <c r="J344"/>
  <c r="J458"/>
  <c r="J612"/>
  <c r="J550"/>
  <c r="J179"/>
  <c r="J164"/>
  <c r="J213"/>
  <c r="J413"/>
  <c r="J6"/>
  <c r="J625" l="1"/>
  <c r="J579"/>
  <c r="J619"/>
  <c r="J627" s="1"/>
  <c r="J629" l="1"/>
  <c r="J632" s="1"/>
  <c r="J628"/>
  <c r="J633" l="1"/>
  <c r="J91" i="1" l="1"/>
</calcChain>
</file>

<file path=xl/sharedStrings.xml><?xml version="1.0" encoding="utf-8"?>
<sst xmlns="http://schemas.openxmlformats.org/spreadsheetml/2006/main" count="728" uniqueCount="402">
  <si>
    <t>Tovary a služby</t>
  </si>
  <si>
    <t>631 001</t>
  </si>
  <si>
    <t>633 002</t>
  </si>
  <si>
    <t>Dopravné</t>
  </si>
  <si>
    <t>634 001</t>
  </si>
  <si>
    <t>635 002</t>
  </si>
  <si>
    <t>01.1.2 Finančná a rozpočtová oblasť</t>
  </si>
  <si>
    <t>01.3.3 Iné všeobecné služby /matrika/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</si>
  <si>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</si>
  <si>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</si>
  <si>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</si>
  <si>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</si>
  <si>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</si>
  <si>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01.7.0  Transakcie verejného dlhu</t>
  </si>
  <si>
    <t>Rozpočtové príjmy spolu</t>
  </si>
  <si>
    <t>Bežné výdavky spolu</t>
  </si>
  <si>
    <t>Kapitálové výdavky spolu</t>
  </si>
  <si>
    <t>Sumarizácia</t>
  </si>
  <si>
    <t>Energie, voda a komunikácie</t>
  </si>
  <si>
    <t xml:space="preserve">Materiál </t>
  </si>
  <si>
    <t>Rutinná a štandartná údržba</t>
  </si>
  <si>
    <t>Služby</t>
  </si>
  <si>
    <t>Poistné a príspevok do poisťovní</t>
  </si>
  <si>
    <t>Iné nedaňové príjmy</t>
  </si>
  <si>
    <t>Bežné výdavky</t>
  </si>
  <si>
    <t>Kapitálové výdavky</t>
  </si>
  <si>
    <t>Tarifný plat, osob. plat, základný plat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</si>
  <si>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</si>
  <si>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</si>
  <si>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</si>
  <si>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</si>
  <si>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</si>
  <si>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</si>
  <si>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</si>
  <si>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</si>
  <si>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</si>
  <si>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</si>
  <si>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</si>
  <si>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</si>
  <si>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Reprezentačné</t>
  </si>
  <si>
    <t>Palivo, mazivá, oleje, špeciálne kvapaliny</t>
  </si>
  <si>
    <t>Servis, údržba, opravy a výdavky s tým spojené</t>
  </si>
  <si>
    <t>Poistenie</t>
  </si>
  <si>
    <t>Budov, objektov alebo ich častí</t>
  </si>
  <si>
    <t>Prevádzkových strojov, prístrojov, zariadení, techniky</t>
  </si>
  <si>
    <t>Všeobecné služby</t>
  </si>
  <si>
    <t>Stravovanie</t>
  </si>
  <si>
    <t>Poistné</t>
  </si>
  <si>
    <t>Prídel do sociálneho fondu</t>
  </si>
  <si>
    <t>Odmeny zamestnancov mimopracovného pomeru</t>
  </si>
  <si>
    <t>Materiál</t>
  </si>
  <si>
    <t>Potraviny</t>
  </si>
  <si>
    <t>Výnos dane z príjmov poukázany územnej samospráve</t>
  </si>
  <si>
    <t>Za psa</t>
  </si>
  <si>
    <t>Za úžívanie verejného priestranstva</t>
  </si>
  <si>
    <t>Za komunálne odpady a drobné stavebné odpady</t>
  </si>
  <si>
    <t>Z prenajatých pozemkov</t>
  </si>
  <si>
    <t>Za znečisťovanie ovzdušia</t>
  </si>
  <si>
    <t>Z výťažkov z lotérií a iných podobných hier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</si>
  <si>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</si>
  <si>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</si>
  <si>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</si>
  <si>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</si>
  <si>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</si>
  <si>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</si>
  <si>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</si>
  <si>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</si>
  <si>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</si>
  <si>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</si>
  <si>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08.6.0 Rekreácia, kultúra a náboženstvo inde neklasifikované</t>
  </si>
  <si>
    <t>09.1.1.1  Predškolská výchova s bežnou starostlivosťou</t>
  </si>
  <si>
    <t xml:space="preserve">09.1.2.1 Základné vzdelanie s bežnou starostlivosťou </t>
  </si>
  <si>
    <t>111 003</t>
  </si>
  <si>
    <t>133 001</t>
  </si>
  <si>
    <t>133 012</t>
  </si>
  <si>
    <t>133 013</t>
  </si>
  <si>
    <t>Nedaňové príjmy - príjmy z podnikania a z vlastníctva majetku</t>
  </si>
  <si>
    <t>08.1.0 Rekreačné a športové služby</t>
  </si>
  <si>
    <t>Daň z nehnuteľností - stavby</t>
  </si>
  <si>
    <t>Daň z nehnuteľností - pozemky</t>
  </si>
  <si>
    <t>Daň z nehnuteľností - z bytov</t>
  </si>
  <si>
    <t>01 223 001</t>
  </si>
  <si>
    <t>05 223 001</t>
  </si>
  <si>
    <t>Z výpožičné knižnica</t>
  </si>
  <si>
    <t>06 223 001</t>
  </si>
  <si>
    <t>Poplatky z domu opatrovateľskej služby</t>
  </si>
  <si>
    <t>08 223 001</t>
  </si>
  <si>
    <t>Príjmy z kultúrneho domu</t>
  </si>
  <si>
    <t>09 223 001</t>
  </si>
  <si>
    <t>Poplatky za vyhlásenie miestnym rozhlasom</t>
  </si>
  <si>
    <t>Z náhrad z poistného plnenia</t>
  </si>
  <si>
    <t>Transfery v rámci verejnej správy - zo štátneho rozpočtu Školstvo</t>
  </si>
  <si>
    <t>Osobný prípatok</t>
  </si>
  <si>
    <t>Poistné - Všeobecná zdravotná poisťovňa</t>
  </si>
  <si>
    <t>Poistné - Ostatné zdravotné poisťovne</t>
  </si>
  <si>
    <t>Poistenie v nezamestannosti</t>
  </si>
  <si>
    <t>Na rezervný fond</t>
  </si>
  <si>
    <t>Príspevok DDP</t>
  </si>
  <si>
    <t>Spolu</t>
  </si>
  <si>
    <t>Poistné - Spoločná zdravotná poisťovňa</t>
  </si>
  <si>
    <t>Prevádzkové stroje, prístroje a zariadenia</t>
  </si>
  <si>
    <t>Pracovné odevy a obuv</t>
  </si>
  <si>
    <t>Palivo ako zdroj energie</t>
  </si>
  <si>
    <t>Posudky, štúdie, expertízy</t>
  </si>
  <si>
    <t>Odmeny a príspevky poslancom</t>
  </si>
  <si>
    <t>Príspevok na stavebný úrad</t>
  </si>
  <si>
    <t>Poplatky a odvody banke</t>
  </si>
  <si>
    <t>Špeciálne služby - odmena skladníka CO</t>
  </si>
  <si>
    <t>Špeciálny požiarny materiál</t>
  </si>
  <si>
    <t>Na požiarneho technika</t>
  </si>
  <si>
    <t>Poistné a príspevok do poisťovne</t>
  </si>
  <si>
    <t>Smetné nádoby</t>
  </si>
  <si>
    <t>Splácanie úrokov</t>
  </si>
  <si>
    <t>Palivá ako zdroj energie</t>
  </si>
  <si>
    <t>Údržba strojov a zariadení</t>
  </si>
  <si>
    <t>07.2.1 Všeobecná lekárska zdravotná starostlivosť</t>
  </si>
  <si>
    <t>Údržba kotlov</t>
  </si>
  <si>
    <t>Poistné - Ostatné poisťovne</t>
  </si>
  <si>
    <t>Odevy a obuv</t>
  </si>
  <si>
    <t>Súťaže - poplatky</t>
  </si>
  <si>
    <t>Transfér futbal</t>
  </si>
  <si>
    <t>08.2.0 Kultúrne služby</t>
  </si>
  <si>
    <t>Osobný príplatok</t>
  </si>
  <si>
    <t>Vodné</t>
  </si>
  <si>
    <t>Knihy a časopisy</t>
  </si>
  <si>
    <t>Údržba miestneho rozhlasu</t>
  </si>
  <si>
    <t>Transféry občianskym združeniam</t>
  </si>
  <si>
    <t>08.2.09 Ostatné kultúrne služby</t>
  </si>
  <si>
    <t>Originálne kompetencie</t>
  </si>
  <si>
    <t>Prenesené kompetencie</t>
  </si>
  <si>
    <t>09.5.0. Nedefinované vzdelávanie</t>
  </si>
  <si>
    <t>Školenie zamestnancov</t>
  </si>
  <si>
    <t>09.8.0. Vzdelávanie inde neklasifikované</t>
  </si>
  <si>
    <t>Školenie vodičov</t>
  </si>
  <si>
    <t>10.7.01 Dávka sociálnej pomoci</t>
  </si>
  <si>
    <t>Bežné transféry</t>
  </si>
  <si>
    <t>01.1.6 Výdavky verejnej správy</t>
  </si>
  <si>
    <t>Za porušenie predpisov</t>
  </si>
  <si>
    <t>Propagácia reklama</t>
  </si>
  <si>
    <t>Vodné a stočné</t>
  </si>
  <si>
    <t>Údržba oprava kosačky</t>
  </si>
  <si>
    <t>06.6.0 Poistenie bytoviek</t>
  </si>
  <si>
    <t>Údržba prístrojov a zariadení</t>
  </si>
  <si>
    <t>Bežné príjmy spolu</t>
  </si>
  <si>
    <t>01.7.0 Transakcie verejného dlhu</t>
  </si>
  <si>
    <t>€</t>
  </si>
  <si>
    <t>Poistenie bytov</t>
  </si>
  <si>
    <t>Finančné výdavky spolu</t>
  </si>
  <si>
    <t>Prevádzkové stroje a prístroje - svetlá, aparatúra..</t>
  </si>
  <si>
    <t>Pohonné hmoty</t>
  </si>
  <si>
    <t>Oprava a údržba strojov</t>
  </si>
  <si>
    <t>Transfery jednotlivcom a nez. PO</t>
  </si>
  <si>
    <t>Životné jubileum</t>
  </si>
  <si>
    <t>Poplatky za cintorín</t>
  </si>
  <si>
    <t>10 223 001</t>
  </si>
  <si>
    <t>Prepravné</t>
  </si>
  <si>
    <t>Materiál, kvety na cintorín</t>
  </si>
  <si>
    <t>06.2.0</t>
  </si>
  <si>
    <t>01.3.3 Matrika</t>
  </si>
  <si>
    <t>Školenie matrikárov</t>
  </si>
  <si>
    <t xml:space="preserve">Zdravotné poistenie </t>
  </si>
  <si>
    <t>Vodné stočné</t>
  </si>
  <si>
    <t>Predaj smetných nádob</t>
  </si>
  <si>
    <t>12 223 001</t>
  </si>
  <si>
    <t>Karty, známky diaľničné</t>
  </si>
  <si>
    <t xml:space="preserve">Výpočtovej techniky </t>
  </si>
  <si>
    <t>Dane - koncesionárske poplatky</t>
  </si>
  <si>
    <t>Odchodné</t>
  </si>
  <si>
    <t>Údržba</t>
  </si>
  <si>
    <t>Telefón</t>
  </si>
  <si>
    <t>03.1.0 Policajné služby</t>
  </si>
  <si>
    <t>Vlastné príjmy ZŠ s MŠ O. Cabana Komjatice</t>
  </si>
  <si>
    <t xml:space="preserve">Údržba objektov - tribúna </t>
  </si>
  <si>
    <t>Rozvoj obce</t>
  </si>
  <si>
    <t>Z prenajatých budov, priestorov, objektov - ZS, DOS, Telekom ...</t>
  </si>
  <si>
    <t>Z prenajatých budov, priestorov, objektov - byty</t>
  </si>
  <si>
    <t>Správne poplatky</t>
  </si>
  <si>
    <t>01.1.1 Výdavky verejnej správy - OcU</t>
  </si>
  <si>
    <t>Tuzemské - cestovné</t>
  </si>
  <si>
    <t>Energie - elektrina a plyn</t>
  </si>
  <si>
    <t>Palivo ako zdroj energie - UNC, kosačky</t>
  </si>
  <si>
    <t>Palivo, mazivá, oleje, špec.  kvapaliny - OA, traktor</t>
  </si>
  <si>
    <t>Splácanie úrokov - ŠFRB</t>
  </si>
  <si>
    <t>Splácanie úrokov ŠFRB</t>
  </si>
  <si>
    <t>Tarifný plat, osob. plat, základný plat VPP</t>
  </si>
  <si>
    <t>Palivá ako zdroj energie - kosačka, krovinorez, píla</t>
  </si>
  <si>
    <t>Prevádzka stroje a prístroje - nákup</t>
  </si>
  <si>
    <t xml:space="preserve">Tarifný plat, osob. plat, základný plat </t>
  </si>
  <si>
    <t>Údržba budov a objektov - DOS</t>
  </si>
  <si>
    <t>Splácanie tuzemsk. istiny z bank. úverov dlh.- ŠFRB</t>
  </si>
  <si>
    <t>Spolu:</t>
  </si>
  <si>
    <t>Názov organizácie</t>
  </si>
  <si>
    <t>Odmeny</t>
  </si>
  <si>
    <t>Nemocenské dávky</t>
  </si>
  <si>
    <t xml:space="preserve">Interierové vybavenie </t>
  </si>
  <si>
    <t>Kapitálové príjmy</t>
  </si>
  <si>
    <t>Príjem z predaja pozemkov</t>
  </si>
  <si>
    <t>Rezervný fond</t>
  </si>
  <si>
    <t>Prevádzkové stroje a prístroje</t>
  </si>
  <si>
    <t>Transfér volejbal</t>
  </si>
  <si>
    <t>04 223 001</t>
  </si>
  <si>
    <t>Príjem za vstup na cintorín</t>
  </si>
  <si>
    <t>Provízie z internetu SLOVANET</t>
  </si>
  <si>
    <t>Reprezentačné - reštauračné zariadenia</t>
  </si>
  <si>
    <t>Energie, voda a komunikácie ZS</t>
  </si>
  <si>
    <t xml:space="preserve">Energie, voda </t>
  </si>
  <si>
    <t>Energie a voda</t>
  </si>
  <si>
    <t>Dopravné značenie</t>
  </si>
  <si>
    <t xml:space="preserve">Bežné príjmy  </t>
  </si>
  <si>
    <t>07 223 001</t>
  </si>
  <si>
    <t>Znalecký posudok</t>
  </si>
  <si>
    <t>Vratky z dane príjmu právnických osôb</t>
  </si>
  <si>
    <t xml:space="preserve">Splácanie úrokov - VUB </t>
  </si>
  <si>
    <t>Prevádzkové stroje a prístroje a zariadenia</t>
  </si>
  <si>
    <t>Splácanie tuzemnskej istiny - úver VUB</t>
  </si>
  <si>
    <t>Náklady na telocvičňu</t>
  </si>
  <si>
    <t>Uvítanie detí do života</t>
  </si>
  <si>
    <t>Všeobecné služby - na uloženie odpadu</t>
  </si>
  <si>
    <t xml:space="preserve">Materiál  </t>
  </si>
  <si>
    <t>Všeobecné služby - BYTKOMFORT</t>
  </si>
  <si>
    <t>Príjmové finančné operácie</t>
  </si>
  <si>
    <t>Bežné príjmy a vlastné príjmy ZŠ s MŠ O. Cabana</t>
  </si>
  <si>
    <t xml:space="preserve">Odmeny zamestnancov mimopracovného pomeru </t>
  </si>
  <si>
    <t>Transfér cirkvám - oprava kalvárie</t>
  </si>
  <si>
    <t xml:space="preserve">Vedenie kroniky </t>
  </si>
  <si>
    <t>Komjatický mládežnícky parlament</t>
  </si>
  <si>
    <t>Správa verejného osvetlenia</t>
  </si>
  <si>
    <t>Splácanie úrokov ŠFRB 2x6 b.j.</t>
  </si>
  <si>
    <t>08.2.00 Knižnica</t>
  </si>
  <si>
    <t>10.2.00 Sociálne zabezpečenie</t>
  </si>
  <si>
    <t>Pokuty a penále (energie)</t>
  </si>
  <si>
    <t>Špeciálne služby - audit + konsolidovaná uzávierka</t>
  </si>
  <si>
    <t>Údržba prevádzkových strojov a prístrojov (čerpadlá...)</t>
  </si>
  <si>
    <t>Údržba kanalizácie (budova ČOV)</t>
  </si>
  <si>
    <t xml:space="preserve">Osobný prípatok </t>
  </si>
  <si>
    <t>Poľovnícka spoločnosť Komjatice</t>
  </si>
  <si>
    <t>Vinohradnícky a vinársky spolok Komjatice</t>
  </si>
  <si>
    <t>Dom smútku</t>
  </si>
  <si>
    <t>13 223 001</t>
  </si>
  <si>
    <t>Predaj kníh a kalendárov</t>
  </si>
  <si>
    <t>14 223 001</t>
  </si>
  <si>
    <t>15 223 001</t>
  </si>
  <si>
    <t>Príjem z kultúrnych podujatí</t>
  </si>
  <si>
    <t>Interierové vybavenie</t>
  </si>
  <si>
    <t>Pozemky - kúpa</t>
  </si>
  <si>
    <r>
      <t>Zariadenia ČOV (</t>
    </r>
    <r>
      <rPr>
        <sz val="7"/>
        <rFont val="Arial"/>
        <family val="2"/>
        <charset val="238"/>
      </rPr>
      <t>čerpadlo, dúchadlový komplex, strojnotechnologické zariadenie)</t>
    </r>
  </si>
  <si>
    <t>Zostatok finančných prostriedkov z predchádzajúcich rokov</t>
  </si>
  <si>
    <t xml:space="preserve">Odmeny </t>
  </si>
  <si>
    <t>08.4.0 Náboženské a iné spoločenské služby - cintorín</t>
  </si>
  <si>
    <t>MO SČK Komjatice</t>
  </si>
  <si>
    <t>Klub Dôchodcov Komjatice</t>
  </si>
  <si>
    <t xml:space="preserve">  zvesený dňa: </t>
  </si>
  <si>
    <t xml:space="preserve">Budov a objektov </t>
  </si>
  <si>
    <t>Životné jubileum originálne kompetencie</t>
  </si>
  <si>
    <t xml:space="preserve">    Uniformy a výzbroj</t>
  </si>
  <si>
    <t xml:space="preserve">    Pohonné hmoty</t>
  </si>
  <si>
    <t>Všeobecné služby (čistenie obecnej kanalizácie, správa ČOV)</t>
  </si>
  <si>
    <t>Údržba softwáre - KORVIN, webová stránka ...</t>
  </si>
  <si>
    <t>Rok 2020</t>
  </si>
  <si>
    <t>312 001 03</t>
  </si>
  <si>
    <t>Dotácia na ŽP</t>
  </si>
  <si>
    <t>312 001 01</t>
  </si>
  <si>
    <t>Dotácia VPP</t>
  </si>
  <si>
    <t>312 001 07</t>
  </si>
  <si>
    <t>Dotácia na matriku</t>
  </si>
  <si>
    <t>312 001 08</t>
  </si>
  <si>
    <t>Dotácia na voľby</t>
  </si>
  <si>
    <t>312 001 10</t>
  </si>
  <si>
    <t>Dotácia stravné ZŠ s MŠ a ŠZŚ</t>
  </si>
  <si>
    <t>312 001 13</t>
  </si>
  <si>
    <t>Dotácia na školské potreby ZŠ s MŠ a ŠZŠ</t>
  </si>
  <si>
    <t>312 001 14</t>
  </si>
  <si>
    <t>Dotácia na evidenciu obyvateľstva</t>
  </si>
  <si>
    <t>312 001 22</t>
  </si>
  <si>
    <t>Dotácia na soc. pracovníka</t>
  </si>
  <si>
    <t>312 001 27</t>
  </si>
  <si>
    <t>Dotácia na register adries</t>
  </si>
  <si>
    <t>Členský príspevok</t>
  </si>
  <si>
    <t>Stravovanie voľby</t>
  </si>
  <si>
    <t>Odmeny a príspevky</t>
  </si>
  <si>
    <t>Odmeny zamestnancov mimo pracovného pomeru</t>
  </si>
  <si>
    <t>Vratky</t>
  </si>
  <si>
    <t>651003 1</t>
  </si>
  <si>
    <t>651003 2</t>
  </si>
  <si>
    <t>651003 3</t>
  </si>
  <si>
    <t>651003 5</t>
  </si>
  <si>
    <t>Tarifný plat verejná zeleň</t>
  </si>
  <si>
    <t>06.2.0 Rozvoj obce verejná zeleň</t>
  </si>
  <si>
    <t>06.2.0 Rozvoj obce VPP</t>
  </si>
  <si>
    <t>Oprava budov priestorov a objektov</t>
  </si>
  <si>
    <t xml:space="preserve">Kultúrne podujatia </t>
  </si>
  <si>
    <t xml:space="preserve">Oprava budov, priestorov a objektov </t>
  </si>
  <si>
    <t>Na dávku sociálnej pomoci OcU</t>
  </si>
  <si>
    <t>Stravné ZŠ s MŠ a ŠZŠ</t>
  </si>
  <si>
    <t>Škoské potreby ZŠ s MŠ a ŠZŠ</t>
  </si>
  <si>
    <t>Realizácia nových stavieb</t>
  </si>
  <si>
    <t>Rekonštrukcia a modernizácia</t>
  </si>
  <si>
    <t>Poistné do VšZP</t>
  </si>
  <si>
    <t>Starobné poistenie</t>
  </si>
  <si>
    <t>Úrazové</t>
  </si>
  <si>
    <t>Miestne komunikácie a chodníky</t>
  </si>
  <si>
    <t>01.6.0. Všeobecné verejné služby inde neklasifikované - voľby</t>
  </si>
  <si>
    <t>Doplnkové DDP</t>
  </si>
  <si>
    <t>DDP</t>
  </si>
  <si>
    <t>633 006 1</t>
  </si>
  <si>
    <t>Všeobecný materiál - fekál</t>
  </si>
  <si>
    <t>Pohonné hmoty - fekál</t>
  </si>
  <si>
    <t>Servis údržba opravy - fekál</t>
  </si>
  <si>
    <r>
      <t xml:space="preserve">Granty </t>
    </r>
    <r>
      <rPr>
        <sz val="7"/>
        <rFont val="Arial"/>
        <family val="2"/>
        <charset val="238"/>
      </rPr>
      <t>(Cedroň, Rybárska spoločnosť)</t>
    </r>
  </si>
  <si>
    <t>633 016 1</t>
  </si>
  <si>
    <t>Reprezentačné - sponzorské</t>
  </si>
  <si>
    <t xml:space="preserve">Konkurzy a súťaže </t>
  </si>
  <si>
    <t>Poplatky za telefón</t>
  </si>
  <si>
    <t>Zvyšovanie kapacít MŠ v obci Komjatice</t>
  </si>
  <si>
    <t>Rekonštrukcia obecného úradu Komjatice</t>
  </si>
  <si>
    <t>Budova KD - interiér</t>
  </si>
  <si>
    <t>Vlastné príjmy ZŠ</t>
  </si>
  <si>
    <t>Výdavky stravné a granty ZŠ</t>
  </si>
  <si>
    <t>Príjmy stravné a granty</t>
  </si>
  <si>
    <r>
      <t xml:space="preserve">Údržba verejného osvetlenia </t>
    </r>
    <r>
      <rPr>
        <sz val="7"/>
        <rFont val="Arial"/>
        <family val="2"/>
        <charset val="238"/>
      </rPr>
      <t>(predĺženie VO, výmena drôtov)</t>
    </r>
  </si>
  <si>
    <r>
      <t xml:space="preserve">Špeciálne služby - externý manažér </t>
    </r>
    <r>
      <rPr>
        <sz val="6"/>
        <rFont val="Arial"/>
        <family val="2"/>
        <charset val="238"/>
      </rPr>
      <t>(doplnky UPN ...)</t>
    </r>
  </si>
  <si>
    <t>Kosačka a príslušenstvo</t>
  </si>
  <si>
    <r>
      <t>Prevádzkové náklady (</t>
    </r>
    <r>
      <rPr>
        <sz val="7"/>
        <rFont val="Arial"/>
        <family val="2"/>
        <charset val="238"/>
      </rPr>
      <t>opravy, vytvorenie tried školského klubu)</t>
    </r>
  </si>
  <si>
    <t>Rok 2021</t>
  </si>
  <si>
    <t>05.2.0 Nakladanie s odpad. vodami - ČOV</t>
  </si>
  <si>
    <t>Všeobecné služby KD (čistenie, pranie)</t>
  </si>
  <si>
    <t>Iné</t>
  </si>
  <si>
    <t>09.5.00 Sociálny pracovník</t>
  </si>
  <si>
    <t>Merač rýchlosti</t>
  </si>
  <si>
    <t xml:space="preserve">Projektové dokumentácie </t>
  </si>
  <si>
    <t>Rekonštrukcia multifunkčného ihriska</t>
  </si>
  <si>
    <t>Kanalizácia  a infraštruktúra Školská ulica -Obytná zóna</t>
  </si>
  <si>
    <t>Dotácia "Rekonštrukcia obecného úradu Komjatice"</t>
  </si>
  <si>
    <t>Dotácia "Vodozádržné opatrenia v urbanizovanej krajine"</t>
  </si>
  <si>
    <t>Dotácia "Zvyšovanie kapacít MŠ v obci Komjatice"</t>
  </si>
  <si>
    <t>Vybudovanie vodozádržných opatrení v urbanizovanej krajine</t>
  </si>
  <si>
    <t>Sociálne služby - PROSOCIA</t>
  </si>
  <si>
    <t>Transfér - členské príspevky - RVC, ZMOS, CEDRON ...</t>
  </si>
  <si>
    <t xml:space="preserve"> Skutočnosť 2018</t>
  </si>
  <si>
    <t>Rok 2022</t>
  </si>
  <si>
    <t>Skutočnosť 2018</t>
  </si>
  <si>
    <t>Dotácia "Multifunkčné ihrisko"</t>
  </si>
  <si>
    <t>322 001 31</t>
  </si>
  <si>
    <t>Finančná výpomoc</t>
  </si>
  <si>
    <t>632-637</t>
  </si>
  <si>
    <t xml:space="preserve">Chodník </t>
  </si>
  <si>
    <t>Z dobropisov - vyučtovanie Kino, ČOV</t>
  </si>
  <si>
    <r>
      <t xml:space="preserve">Náhrady </t>
    </r>
    <r>
      <rPr>
        <sz val="6"/>
        <rFont val="Arial"/>
        <family val="2"/>
        <charset val="238"/>
      </rPr>
      <t>(rekreačné poukazy)</t>
    </r>
  </si>
  <si>
    <t xml:space="preserve">Vodné </t>
  </si>
  <si>
    <t>Odmeny (údržba kanalizácie)/životné jubileum</t>
  </si>
  <si>
    <t>Odmeny /životné jubileum</t>
  </si>
  <si>
    <t>Odmeny / životné jubileum</t>
  </si>
  <si>
    <t>Rekonštrukcia Zdravotné stredisko</t>
  </si>
  <si>
    <t>Sociálny taxík</t>
  </si>
  <si>
    <t>637 004 1</t>
  </si>
  <si>
    <t>Snehová radlica</t>
  </si>
  <si>
    <t>312 001  40</t>
  </si>
  <si>
    <t>312 001 1</t>
  </si>
  <si>
    <t>Rekreačné poukazy ZŠ s MŠ</t>
  </si>
  <si>
    <t xml:space="preserve">Odchodné </t>
  </si>
  <si>
    <t>Dotácia PRIM /ZŠ s MŠ/</t>
  </si>
  <si>
    <t>Projektová dokumentácie kanalizácia</t>
  </si>
  <si>
    <t>Dotácia "Nízkouhlíková stratégia"</t>
  </si>
  <si>
    <t>Transfér sústredenia futbalistov</t>
  </si>
  <si>
    <t>OZ Starí páni - fubal Komjatice</t>
  </si>
  <si>
    <t>Slovenský zväz zdravotne postihnutých, ZO Komjatice</t>
  </si>
  <si>
    <t>Folklórna spevácka skupina Komňackí mládenci obce Komjatice</t>
  </si>
  <si>
    <t>OZ PARABOLÁNI</t>
  </si>
  <si>
    <t>Čitateľský klub MAGNÓLIA</t>
  </si>
  <si>
    <t>ZO Slovenský zväz protifašistických bojovníkov Komjatice</t>
  </si>
  <si>
    <t>Stočné ČOV (fekálie)</t>
  </si>
  <si>
    <t>dotácia  €</t>
  </si>
  <si>
    <t>FC ŠCH Mandačka Komjatice</t>
  </si>
  <si>
    <t>Spevácka folklórna skupina Komjatičanka</t>
  </si>
  <si>
    <t xml:space="preserve">                       ROZPOČET OBCE KOMJATICE NA ROK 2021 - 2023</t>
  </si>
  <si>
    <t>Skutočnosť 2019</t>
  </si>
  <si>
    <t>Očakávaná skutočnosť 2020</t>
  </si>
  <si>
    <t>ROK 2021</t>
  </si>
  <si>
    <t>Rok 2023</t>
  </si>
  <si>
    <t>Dňom vyvesenia návrhu začína plynúť 10 dňová lehota, počas ktorej môžu FO a PO uplatniť svoje pripomienky k návrhu v písomnej podobe, elektronicky mailom: info@komjatice.sk alebo ústne do zápisnice na obecnom úrade v kancelárii prednostu OcÚ</t>
  </si>
  <si>
    <t>Krátkodobá fin. výpomoc ZŠ s MŠ /PRIM/</t>
  </si>
  <si>
    <t>212 002 1</t>
  </si>
  <si>
    <t>Prenájom hrobové miesta</t>
  </si>
  <si>
    <t>Príjem známky TKO</t>
  </si>
  <si>
    <t xml:space="preserve">312 001 21 </t>
  </si>
  <si>
    <t>Dotácia sčítanie domov, bytov a obyvateľov</t>
  </si>
  <si>
    <t>Dotácia "Modernizácia účební"</t>
  </si>
  <si>
    <r>
      <t xml:space="preserve">Prenájom modemov </t>
    </r>
    <r>
      <rPr>
        <sz val="6"/>
        <rFont val="Arial"/>
        <family val="2"/>
        <charset val="238"/>
      </rPr>
      <t>(káblová televízia)</t>
    </r>
  </si>
  <si>
    <r>
      <t xml:space="preserve">Prenájom budov priestorov a objektov </t>
    </r>
    <r>
      <rPr>
        <sz val="6"/>
        <rFont val="Arial"/>
        <family val="2"/>
        <charset val="238"/>
      </rPr>
      <t>(Celtima)</t>
    </r>
  </si>
  <si>
    <r>
      <t xml:space="preserve">Vratky </t>
    </r>
    <r>
      <rPr>
        <sz val="6"/>
        <rFont val="Arial"/>
        <family val="2"/>
        <charset val="238"/>
      </rPr>
      <t>(stravné HM</t>
    </r>
    <r>
      <rPr>
        <sz val="8"/>
        <rFont val="Arial"/>
        <family val="2"/>
      </rPr>
      <t>)</t>
    </r>
  </si>
  <si>
    <r>
      <t>Poplatky a odvody (</t>
    </r>
    <r>
      <rPr>
        <sz val="6"/>
        <rFont val="Arial"/>
        <family val="2"/>
        <charset val="238"/>
      </rPr>
      <t>vedenie účtu cenných papierov, správne poplatky, trovy exekúcie)</t>
    </r>
  </si>
  <si>
    <t>Zákonný poplatok za uloženie odpadu</t>
  </si>
  <si>
    <t>Oprava bytoviek</t>
  </si>
  <si>
    <t>WiFi pre teba Komjatice</t>
  </si>
  <si>
    <t>1100+640 €</t>
  </si>
  <si>
    <t>Fíšan Milan - Bedmintonový turnaj</t>
  </si>
  <si>
    <t>1000+680 €</t>
  </si>
  <si>
    <t xml:space="preserve">Všeobecný materiál </t>
  </si>
  <si>
    <t xml:space="preserve">Návrh zverejnený na vývesnej tabuli na obecnom úrade dňa       23.11.2020              </t>
  </si>
  <si>
    <t>MO Jednoty dôchodcov Slovenska Komjatice</t>
  </si>
  <si>
    <t>Dotácie z rozpočtu obce na rok 2021</t>
  </si>
  <si>
    <t>Rozpočet vyvesený dňa:      15.12.2020</t>
  </si>
</sst>
</file>

<file path=xl/styles.xml><?xml version="1.0" encoding="utf-8"?>
<styleSheet xmlns="http://schemas.openxmlformats.org/spreadsheetml/2006/main">
  <numFmts count="1">
    <numFmt numFmtId="164" formatCode="#,##0.000"/>
  </numFmts>
  <fonts count="67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color indexed="13"/>
      <name val="Arial"/>
      <family val="2"/>
      <charset val="238"/>
    </font>
    <font>
      <sz val="8"/>
      <color indexed="13"/>
      <name val="Arial"/>
      <family val="2"/>
      <charset val="238"/>
    </font>
    <font>
      <b/>
      <sz val="11"/>
      <color indexed="13"/>
      <name val="Arial"/>
      <family val="2"/>
      <charset val="238"/>
    </font>
    <font>
      <b/>
      <sz val="8"/>
      <color indexed="13"/>
      <name val="Arial"/>
      <family val="2"/>
    </font>
    <font>
      <b/>
      <i/>
      <sz val="8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</font>
    <font>
      <b/>
      <sz val="8"/>
      <color indexed="13"/>
      <name val="Arial"/>
      <family val="2"/>
      <charset val="238"/>
    </font>
    <font>
      <b/>
      <i/>
      <sz val="12"/>
      <color indexed="13"/>
      <name val="Arial"/>
      <family val="2"/>
    </font>
    <font>
      <b/>
      <sz val="11"/>
      <color indexed="13"/>
      <name val="Arial"/>
      <family val="2"/>
    </font>
    <font>
      <b/>
      <i/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1"/>
      <color indexed="8"/>
      <name val="Arial"/>
      <family val="2"/>
    </font>
    <font>
      <b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8"/>
      <color indexed="9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indexed="55"/>
      <name val="Arial"/>
      <family val="2"/>
      <charset val="238"/>
    </font>
    <font>
      <b/>
      <i/>
      <sz val="8"/>
      <color indexed="18"/>
      <name val="Arial"/>
      <family val="2"/>
    </font>
    <font>
      <b/>
      <i/>
      <sz val="8"/>
      <color indexed="18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i/>
      <sz val="8"/>
      <color indexed="56"/>
      <name val="Arial"/>
      <family val="2"/>
      <charset val="238"/>
    </font>
    <font>
      <sz val="8"/>
      <color indexed="12"/>
      <name val="Arial"/>
      <family val="2"/>
    </font>
    <font>
      <sz val="8"/>
      <color indexed="8"/>
      <name val="Arial"/>
      <family val="2"/>
      <charset val="238"/>
    </font>
    <font>
      <b/>
      <sz val="15"/>
      <color indexed="18"/>
      <name val="ArcaneWide"/>
    </font>
    <font>
      <sz val="6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indexed="18"/>
      <name val="ArcaneWide"/>
    </font>
    <font>
      <sz val="12"/>
      <name val="ArcaneWide"/>
    </font>
    <font>
      <b/>
      <sz val="10"/>
      <color indexed="8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7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339">
    <xf numFmtId="0" fontId="0" fillId="0" borderId="0" xfId="0"/>
    <xf numFmtId="0" fontId="1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8" fillId="0" borderId="1" xfId="0" applyNumberFormat="1" applyFont="1" applyFill="1" applyBorder="1"/>
    <xf numFmtId="3" fontId="8" fillId="0" borderId="2" xfId="0" applyNumberFormat="1" applyFont="1" applyFill="1" applyBorder="1"/>
    <xf numFmtId="0" fontId="8" fillId="0" borderId="2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49" fontId="8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3" fontId="18" fillId="2" borderId="1" xfId="0" applyNumberFormat="1" applyFont="1" applyFill="1" applyBorder="1"/>
    <xf numFmtId="0" fontId="21" fillId="0" borderId="1" xfId="0" applyFont="1" applyFill="1" applyBorder="1" applyAlignment="1">
      <alignment horizontal="left" indent="1"/>
    </xf>
    <xf numFmtId="0" fontId="21" fillId="0" borderId="1" xfId="0" applyFont="1" applyFill="1" applyBorder="1" applyAlignment="1">
      <alignment horizontal="left" wrapText="1" indent="1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wrapText="1"/>
    </xf>
    <xf numFmtId="0" fontId="37" fillId="3" borderId="4" xfId="0" applyFont="1" applyFill="1" applyBorder="1"/>
    <xf numFmtId="0" fontId="38" fillId="3" borderId="5" xfId="0" applyFont="1" applyFill="1" applyBorder="1" applyAlignment="1">
      <alignment horizontal="left"/>
    </xf>
    <xf numFmtId="0" fontId="38" fillId="3" borderId="6" xfId="0" applyFont="1" applyFill="1" applyBorder="1" applyAlignment="1">
      <alignment wrapText="1"/>
    </xf>
    <xf numFmtId="0" fontId="22" fillId="2" borderId="3" xfId="0" applyFont="1" applyFill="1" applyBorder="1" applyAlignment="1">
      <alignment wrapText="1"/>
    </xf>
    <xf numFmtId="0" fontId="22" fillId="2" borderId="2" xfId="0" applyFont="1" applyFill="1" applyBorder="1" applyAlignment="1">
      <alignment horizontal="left"/>
    </xf>
    <xf numFmtId="0" fontId="22" fillId="2" borderId="2" xfId="0" applyFont="1" applyFill="1" applyBorder="1" applyAlignment="1">
      <alignment wrapText="1"/>
    </xf>
    <xf numFmtId="0" fontId="22" fillId="2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indent="1"/>
    </xf>
    <xf numFmtId="0" fontId="3" fillId="0" borderId="8" xfId="0" applyFont="1" applyFill="1" applyBorder="1" applyAlignment="1">
      <alignment horizontal="left" wrapText="1" indent="1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/>
    <xf numFmtId="3" fontId="8" fillId="5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25" fillId="3" borderId="10" xfId="0" applyFont="1" applyFill="1" applyBorder="1" applyAlignment="1">
      <alignment horizontal="left"/>
    </xf>
    <xf numFmtId="0" fontId="40" fillId="6" borderId="4" xfId="0" applyFont="1" applyFill="1" applyBorder="1" applyAlignment="1">
      <alignment horizontal="left"/>
    </xf>
    <xf numFmtId="0" fontId="40" fillId="6" borderId="5" xfId="0" applyFont="1" applyFill="1" applyBorder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3" fontId="28" fillId="4" borderId="6" xfId="0" applyNumberFormat="1" applyFont="1" applyFill="1" applyBorder="1"/>
    <xf numFmtId="3" fontId="28" fillId="4" borderId="14" xfId="0" applyNumberFormat="1" applyFont="1" applyFill="1" applyBorder="1"/>
    <xf numFmtId="0" fontId="13" fillId="2" borderId="6" xfId="0" applyFont="1" applyFill="1" applyBorder="1"/>
    <xf numFmtId="0" fontId="24" fillId="3" borderId="15" xfId="0" applyFont="1" applyFill="1" applyBorder="1"/>
    <xf numFmtId="0" fontId="22" fillId="2" borderId="1" xfId="0" applyFont="1" applyFill="1" applyBorder="1"/>
    <xf numFmtId="0" fontId="22" fillId="2" borderId="2" xfId="0" applyFont="1" applyFill="1" applyBorder="1"/>
    <xf numFmtId="0" fontId="22" fillId="2" borderId="3" xfId="0" applyFont="1" applyFill="1" applyBorder="1"/>
    <xf numFmtId="0" fontId="35" fillId="3" borderId="11" xfId="0" applyFont="1" applyFill="1" applyBorder="1" applyAlignment="1"/>
    <xf numFmtId="0" fontId="35" fillId="3" borderId="12" xfId="0" applyFont="1" applyFill="1" applyBorder="1" applyAlignment="1"/>
    <xf numFmtId="0" fontId="35" fillId="3" borderId="16" xfId="0" applyFont="1" applyFill="1" applyBorder="1" applyAlignment="1"/>
    <xf numFmtId="14" fontId="27" fillId="4" borderId="4" xfId="0" applyNumberFormat="1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left" indent="1"/>
    </xf>
    <xf numFmtId="0" fontId="29" fillId="4" borderId="4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wrapText="1" indent="1"/>
    </xf>
    <xf numFmtId="0" fontId="31" fillId="4" borderId="4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wrapText="1" indent="1"/>
    </xf>
    <xf numFmtId="0" fontId="30" fillId="4" borderId="5" xfId="0" applyFont="1" applyFill="1" applyBorder="1" applyAlignment="1">
      <alignment horizontal="left" wrapText="1" indent="1"/>
    </xf>
    <xf numFmtId="0" fontId="27" fillId="4" borderId="4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indent="1"/>
    </xf>
    <xf numFmtId="0" fontId="28" fillId="4" borderId="4" xfId="0" applyFont="1" applyFill="1" applyBorder="1" applyAlignment="1">
      <alignment horizontal="left" indent="1"/>
    </xf>
    <xf numFmtId="0" fontId="28" fillId="4" borderId="17" xfId="0" applyFont="1" applyFill="1" applyBorder="1" applyAlignment="1">
      <alignment horizontal="left" wrapText="1" indent="1"/>
    </xf>
    <xf numFmtId="0" fontId="34" fillId="3" borderId="4" xfId="0" applyFont="1" applyFill="1" applyBorder="1" applyAlignment="1">
      <alignment horizontal="left" vertical="center" indent="1"/>
    </xf>
    <xf numFmtId="0" fontId="34" fillId="3" borderId="6" xfId="0" applyFont="1" applyFill="1" applyBorder="1" applyAlignment="1">
      <alignment horizontal="left" vertical="center" indent="1"/>
    </xf>
    <xf numFmtId="0" fontId="34" fillId="3" borderId="16" xfId="0" applyFont="1" applyFill="1" applyBorder="1" applyAlignment="1">
      <alignment horizontal="left" vertical="center" wrapText="1" indent="1"/>
    </xf>
    <xf numFmtId="0" fontId="28" fillId="4" borderId="17" xfId="0" applyFont="1" applyFill="1" applyBorder="1" applyAlignment="1">
      <alignment horizontal="left" indent="1"/>
    </xf>
    <xf numFmtId="3" fontId="28" fillId="4" borderId="18" xfId="0" applyNumberFormat="1" applyFont="1" applyFill="1" applyBorder="1"/>
    <xf numFmtId="0" fontId="44" fillId="0" borderId="0" xfId="0" applyFont="1"/>
    <xf numFmtId="0" fontId="18" fillId="5" borderId="0" xfId="0" applyFont="1" applyFill="1" applyBorder="1" applyAlignment="1">
      <alignment horizontal="left" wrapText="1" indent="1"/>
    </xf>
    <xf numFmtId="14" fontId="6" fillId="5" borderId="0" xfId="0" applyNumberFormat="1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indent="1"/>
    </xf>
    <xf numFmtId="0" fontId="6" fillId="5" borderId="0" xfId="0" applyFont="1" applyFill="1" applyBorder="1" applyAlignment="1">
      <alignment horizontal="left" indent="1"/>
    </xf>
    <xf numFmtId="3" fontId="3" fillId="5" borderId="0" xfId="0" applyNumberFormat="1" applyFont="1" applyFill="1" applyBorder="1" applyAlignment="1">
      <alignment horizontal="left" indent="1"/>
    </xf>
    <xf numFmtId="3" fontId="3" fillId="5" borderId="1" xfId="0" applyNumberFormat="1" applyFont="1" applyFill="1" applyBorder="1" applyAlignment="1">
      <alignment horizontal="left" indent="1"/>
    </xf>
    <xf numFmtId="0" fontId="3" fillId="5" borderId="1" xfId="0" applyFont="1" applyFill="1" applyBorder="1" applyAlignment="1">
      <alignment horizontal="left" wrapText="1" indent="1"/>
    </xf>
    <xf numFmtId="3" fontId="8" fillId="5" borderId="1" xfId="0" applyNumberFormat="1" applyFont="1" applyFill="1" applyBorder="1"/>
    <xf numFmtId="3" fontId="8" fillId="5" borderId="2" xfId="0" applyNumberFormat="1" applyFont="1" applyFill="1" applyBorder="1"/>
    <xf numFmtId="0" fontId="19" fillId="5" borderId="0" xfId="0" applyFont="1" applyFill="1" applyBorder="1" applyAlignment="1">
      <alignment horizontal="left" wrapText="1" indent="1"/>
    </xf>
    <xf numFmtId="0" fontId="3" fillId="5" borderId="1" xfId="0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wrapText="1" indent="1"/>
    </xf>
    <xf numFmtId="3" fontId="8" fillId="5" borderId="0" xfId="0" applyNumberFormat="1" applyFont="1" applyFill="1" applyBorder="1"/>
    <xf numFmtId="164" fontId="8" fillId="5" borderId="0" xfId="0" applyNumberFormat="1" applyFont="1" applyFill="1" applyBorder="1"/>
    <xf numFmtId="3" fontId="21" fillId="5" borderId="1" xfId="0" applyNumberFormat="1" applyFont="1" applyFill="1" applyBorder="1" applyAlignment="1">
      <alignment horizontal="left" indent="1"/>
    </xf>
    <xf numFmtId="0" fontId="21" fillId="5" borderId="8" xfId="0" applyFont="1" applyFill="1" applyBorder="1" applyAlignment="1">
      <alignment horizontal="left" indent="1"/>
    </xf>
    <xf numFmtId="0" fontId="3" fillId="5" borderId="8" xfId="0" applyFont="1" applyFill="1" applyBorder="1" applyAlignment="1">
      <alignment horizontal="left" wrapText="1" indent="1"/>
    </xf>
    <xf numFmtId="3" fontId="28" fillId="4" borderId="19" xfId="0" applyNumberFormat="1" applyFont="1" applyFill="1" applyBorder="1"/>
    <xf numFmtId="3" fontId="3" fillId="5" borderId="2" xfId="0" applyNumberFormat="1" applyFont="1" applyFill="1" applyBorder="1" applyAlignment="1">
      <alignment horizontal="left" indent="1"/>
    </xf>
    <xf numFmtId="0" fontId="3" fillId="5" borderId="2" xfId="0" applyFont="1" applyFill="1" applyBorder="1" applyAlignment="1">
      <alignment horizontal="left" wrapText="1" indent="1"/>
    </xf>
    <xf numFmtId="0" fontId="21" fillId="5" borderId="1" xfId="0" applyFont="1" applyFill="1" applyBorder="1" applyAlignment="1">
      <alignment horizontal="left" indent="1"/>
    </xf>
    <xf numFmtId="0" fontId="21" fillId="5" borderId="0" xfId="0" applyFont="1" applyFill="1" applyBorder="1" applyAlignment="1">
      <alignment horizontal="left" indent="1"/>
    </xf>
    <xf numFmtId="3" fontId="21" fillId="5" borderId="0" xfId="0" applyNumberFormat="1" applyFont="1" applyFill="1" applyBorder="1" applyAlignment="1">
      <alignment horizontal="left" indent="1"/>
    </xf>
    <xf numFmtId="0" fontId="21" fillId="5" borderId="1" xfId="0" applyFont="1" applyFill="1" applyBorder="1" applyAlignment="1">
      <alignment horizontal="left" wrapText="1" indent="1"/>
    </xf>
    <xf numFmtId="0" fontId="21" fillId="5" borderId="8" xfId="0" applyFont="1" applyFill="1" applyBorder="1" applyAlignment="1">
      <alignment horizontal="left" wrapText="1" indent="1"/>
    </xf>
    <xf numFmtId="0" fontId="0" fillId="0" borderId="0" xfId="0" applyFill="1"/>
    <xf numFmtId="3" fontId="20" fillId="5" borderId="0" xfId="0" applyNumberFormat="1" applyFont="1" applyFill="1" applyBorder="1" applyAlignment="1">
      <alignment horizontal="left" indent="1"/>
    </xf>
    <xf numFmtId="0" fontId="0" fillId="0" borderId="0" xfId="0" applyBorder="1"/>
    <xf numFmtId="0" fontId="3" fillId="5" borderId="20" xfId="0" applyFont="1" applyFill="1" applyBorder="1" applyAlignment="1">
      <alignment horizontal="left" wrapText="1" indent="1"/>
    </xf>
    <xf numFmtId="0" fontId="21" fillId="5" borderId="2" xfId="0" applyFont="1" applyFill="1" applyBorder="1" applyAlignment="1">
      <alignment horizontal="left" indent="1"/>
    </xf>
    <xf numFmtId="14" fontId="6" fillId="5" borderId="0" xfId="0" applyNumberFormat="1" applyFont="1" applyFill="1" applyBorder="1" applyAlignment="1"/>
    <xf numFmtId="0" fontId="3" fillId="5" borderId="0" xfId="0" applyFont="1" applyFill="1" applyBorder="1" applyAlignment="1"/>
    <xf numFmtId="14" fontId="3" fillId="5" borderId="0" xfId="0" applyNumberFormat="1" applyFont="1" applyFill="1" applyBorder="1" applyAlignment="1">
      <alignment horizontal="left" indent="1"/>
    </xf>
    <xf numFmtId="0" fontId="27" fillId="4" borderId="9" xfId="0" applyFont="1" applyFill="1" applyBorder="1" applyAlignment="1">
      <alignment horizontal="left" indent="1"/>
    </xf>
    <xf numFmtId="0" fontId="27" fillId="4" borderId="9" xfId="0" applyFont="1" applyFill="1" applyBorder="1" applyAlignment="1">
      <alignment horizontal="left" wrapText="1" indent="1"/>
    </xf>
    <xf numFmtId="3" fontId="3" fillId="5" borderId="1" xfId="0" applyNumberFormat="1" applyFont="1" applyFill="1" applyBorder="1" applyAlignment="1">
      <alignment horizontal="left"/>
    </xf>
    <xf numFmtId="0" fontId="3" fillId="5" borderId="0" xfId="0" applyFont="1" applyFill="1" applyBorder="1"/>
    <xf numFmtId="3" fontId="3" fillId="5" borderId="2" xfId="0" applyNumberFormat="1" applyFont="1" applyFill="1" applyBorder="1" applyAlignment="1">
      <alignment horizontal="left"/>
    </xf>
    <xf numFmtId="0" fontId="21" fillId="5" borderId="2" xfId="0" applyFont="1" applyFill="1" applyBorder="1" applyAlignment="1">
      <alignment horizontal="left" wrapText="1" indent="1"/>
    </xf>
    <xf numFmtId="14" fontId="28" fillId="4" borderId="11" xfId="0" applyNumberFormat="1" applyFont="1" applyFill="1" applyBorder="1"/>
    <xf numFmtId="0" fontId="28" fillId="4" borderId="12" xfId="0" applyFont="1" applyFill="1" applyBorder="1" applyAlignment="1">
      <alignment horizontal="left"/>
    </xf>
    <xf numFmtId="0" fontId="28" fillId="4" borderId="12" xfId="0" applyFont="1" applyFill="1" applyBorder="1" applyAlignment="1">
      <alignment wrapText="1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wrapText="1"/>
    </xf>
    <xf numFmtId="0" fontId="3" fillId="5" borderId="0" xfId="0" applyFont="1" applyFill="1" applyBorder="1" applyAlignment="1">
      <alignment horizontal="left"/>
    </xf>
    <xf numFmtId="4" fontId="3" fillId="5" borderId="0" xfId="1" applyNumberFormat="1" applyFont="1" applyFill="1" applyBorder="1" applyAlignment="1">
      <alignment wrapText="1"/>
    </xf>
    <xf numFmtId="4" fontId="3" fillId="5" borderId="0" xfId="0" applyNumberFormat="1" applyFont="1" applyFill="1" applyBorder="1" applyAlignment="1">
      <alignment wrapText="1"/>
    </xf>
    <xf numFmtId="0" fontId="2" fillId="5" borderId="0" xfId="0" applyFont="1" applyFill="1" applyBorder="1"/>
    <xf numFmtId="4" fontId="17" fillId="5" borderId="0" xfId="1" applyNumberFormat="1" applyFont="1" applyFill="1" applyBorder="1"/>
    <xf numFmtId="4" fontId="17" fillId="5" borderId="0" xfId="0" applyNumberFormat="1" applyFont="1" applyFill="1" applyBorder="1"/>
    <xf numFmtId="0" fontId="45" fillId="5" borderId="0" xfId="0" applyFont="1" applyFill="1" applyBorder="1" applyAlignment="1">
      <alignment horizontal="right" wrapText="1" indent="1"/>
    </xf>
    <xf numFmtId="0" fontId="46" fillId="5" borderId="0" xfId="0" applyFont="1" applyFill="1" applyBorder="1" applyAlignment="1">
      <alignment horizontal="left" indent="1"/>
    </xf>
    <xf numFmtId="3" fontId="47" fillId="5" borderId="0" xfId="0" applyNumberFormat="1" applyFont="1" applyFill="1" applyBorder="1" applyAlignment="1">
      <alignment horizontal="left" indent="1"/>
    </xf>
    <xf numFmtId="0" fontId="47" fillId="5" borderId="0" xfId="0" applyFont="1" applyFill="1" applyBorder="1" applyAlignment="1">
      <alignment horizontal="left" wrapText="1" indent="1"/>
    </xf>
    <xf numFmtId="0" fontId="47" fillId="5" borderId="0" xfId="0" applyFont="1" applyFill="1" applyBorder="1" applyAlignment="1">
      <alignment horizontal="left" indent="1"/>
    </xf>
    <xf numFmtId="0" fontId="48" fillId="5" borderId="0" xfId="0" applyFont="1" applyFill="1" applyBorder="1" applyAlignment="1">
      <alignment horizontal="left" indent="1"/>
    </xf>
    <xf numFmtId="0" fontId="46" fillId="5" borderId="0" xfId="0" applyFont="1" applyFill="1" applyBorder="1" applyAlignment="1">
      <alignment horizontal="left" wrapText="1" indent="1"/>
    </xf>
    <xf numFmtId="3" fontId="48" fillId="5" borderId="0" xfId="0" applyNumberFormat="1" applyFont="1" applyFill="1" applyBorder="1" applyAlignment="1">
      <alignment horizontal="left" indent="1"/>
    </xf>
    <xf numFmtId="3" fontId="46" fillId="5" borderId="0" xfId="0" applyNumberFormat="1" applyFont="1" applyFill="1" applyBorder="1" applyAlignment="1">
      <alignment horizontal="left" indent="1"/>
    </xf>
    <xf numFmtId="0" fontId="5" fillId="5" borderId="0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 indent="1"/>
    </xf>
    <xf numFmtId="0" fontId="16" fillId="5" borderId="0" xfId="0" applyFont="1" applyFill="1" applyBorder="1" applyAlignment="1">
      <alignment horizontal="left" wrapText="1" indent="1"/>
    </xf>
    <xf numFmtId="0" fontId="2" fillId="5" borderId="0" xfId="0" applyFont="1" applyFill="1" applyBorder="1" applyAlignment="1">
      <alignment wrapText="1"/>
    </xf>
    <xf numFmtId="0" fontId="16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wrapText="1"/>
    </xf>
    <xf numFmtId="3" fontId="32" fillId="7" borderId="18" xfId="0" applyNumberFormat="1" applyFont="1" applyFill="1" applyBorder="1"/>
    <xf numFmtId="14" fontId="27" fillId="4" borderId="10" xfId="0" applyNumberFormat="1" applyFont="1" applyFill="1" applyBorder="1" applyAlignment="1">
      <alignment horizontal="left" indent="1"/>
    </xf>
    <xf numFmtId="0" fontId="16" fillId="5" borderId="0" xfId="0" applyFont="1" applyFill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0" xfId="0" applyFont="1" applyFill="1" applyBorder="1"/>
    <xf numFmtId="0" fontId="40" fillId="6" borderId="13" xfId="0" applyFont="1" applyFill="1" applyBorder="1" applyAlignment="1">
      <alignment horizontal="left"/>
    </xf>
    <xf numFmtId="0" fontId="40" fillId="6" borderId="21" xfId="0" applyFont="1" applyFill="1" applyBorder="1" applyAlignment="1">
      <alignment horizontal="left"/>
    </xf>
    <xf numFmtId="0" fontId="40" fillId="6" borderId="21" xfId="0" applyFont="1" applyFill="1" applyBorder="1"/>
    <xf numFmtId="0" fontId="40" fillId="6" borderId="22" xfId="0" applyFont="1" applyFill="1" applyBorder="1" applyAlignment="1">
      <alignment horizontal="left"/>
    </xf>
    <xf numFmtId="0" fontId="40" fillId="6" borderId="17" xfId="0" applyFont="1" applyFill="1" applyBorder="1"/>
    <xf numFmtId="3" fontId="3" fillId="0" borderId="0" xfId="0" applyNumberFormat="1" applyFont="1" applyFill="1" applyBorder="1" applyAlignment="1">
      <alignment horizontal="left" indent="1"/>
    </xf>
    <xf numFmtId="0" fontId="49" fillId="5" borderId="0" xfId="0" applyFont="1" applyFill="1" applyBorder="1" applyAlignment="1">
      <alignment horizontal="left" wrapText="1" indent="1"/>
    </xf>
    <xf numFmtId="0" fontId="50" fillId="5" borderId="0" xfId="0" applyFont="1" applyFill="1" applyBorder="1" applyAlignment="1">
      <alignment horizontal="left" indent="1"/>
    </xf>
    <xf numFmtId="0" fontId="3" fillId="5" borderId="23" xfId="0" applyFont="1" applyFill="1" applyBorder="1" applyAlignment="1">
      <alignment horizontal="left" wrapText="1" indent="1"/>
    </xf>
    <xf numFmtId="0" fontId="51" fillId="5" borderId="1" xfId="0" applyFont="1" applyFill="1" applyBorder="1" applyAlignment="1">
      <alignment horizontal="left" wrapText="1" indent="1"/>
    </xf>
    <xf numFmtId="3" fontId="51" fillId="5" borderId="1" xfId="0" applyNumberFormat="1" applyFont="1" applyFill="1" applyBorder="1" applyAlignment="1">
      <alignment horizontal="left" indent="1"/>
    </xf>
    <xf numFmtId="0" fontId="27" fillId="4" borderId="24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right" wrapText="1" indent="1"/>
    </xf>
    <xf numFmtId="3" fontId="42" fillId="6" borderId="14" xfId="0" applyNumberFormat="1" applyFont="1" applyFill="1" applyBorder="1"/>
    <xf numFmtId="3" fontId="23" fillId="3" borderId="26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horizontal="center" vertical="center" wrapText="1"/>
    </xf>
    <xf numFmtId="49" fontId="27" fillId="4" borderId="11" xfId="0" applyNumberFormat="1" applyFont="1" applyFill="1" applyBorder="1" applyAlignment="1">
      <alignment horizontal="left" indent="1"/>
    </xf>
    <xf numFmtId="3" fontId="18" fillId="2" borderId="2" xfId="0" applyNumberFormat="1" applyFont="1" applyFill="1" applyBorder="1"/>
    <xf numFmtId="0" fontId="7" fillId="5" borderId="1" xfId="0" applyFont="1" applyFill="1" applyBorder="1" applyAlignment="1">
      <alignment horizontal="left"/>
    </xf>
    <xf numFmtId="3" fontId="42" fillId="6" borderId="14" xfId="0" applyNumberFormat="1" applyFont="1" applyFill="1" applyBorder="1" applyAlignment="1">
      <alignment horizontal="right"/>
    </xf>
    <xf numFmtId="0" fontId="55" fillId="0" borderId="0" xfId="0" applyFont="1" applyAlignment="1">
      <alignment horizontal="center"/>
    </xf>
    <xf numFmtId="0" fontId="54" fillId="0" borderId="0" xfId="0" applyFont="1"/>
    <xf numFmtId="3" fontId="54" fillId="0" borderId="0" xfId="0" applyNumberFormat="1" applyFont="1"/>
    <xf numFmtId="0" fontId="56" fillId="0" borderId="0" xfId="0" applyFont="1"/>
    <xf numFmtId="3" fontId="56" fillId="0" borderId="0" xfId="0" applyNumberFormat="1" applyFont="1"/>
    <xf numFmtId="0" fontId="29" fillId="4" borderId="13" xfId="0" applyFont="1" applyFill="1" applyBorder="1" applyAlignment="1">
      <alignment horizontal="left" indent="1"/>
    </xf>
    <xf numFmtId="0" fontId="29" fillId="4" borderId="13" xfId="0" applyFont="1" applyFill="1" applyBorder="1" applyAlignment="1">
      <alignment horizontal="left" wrapText="1" indent="1"/>
    </xf>
    <xf numFmtId="0" fontId="57" fillId="0" borderId="0" xfId="0" applyFont="1" applyFill="1" applyBorder="1" applyAlignment="1">
      <alignment horizontal="right" wrapText="1" indent="1"/>
    </xf>
    <xf numFmtId="3" fontId="58" fillId="0" borderId="1" xfId="0" applyNumberFormat="1" applyFont="1" applyBorder="1" applyAlignment="1">
      <alignment horizontal="left"/>
    </xf>
    <xf numFmtId="0" fontId="58" fillId="0" borderId="1" xfId="0" applyFont="1" applyBorder="1"/>
    <xf numFmtId="0" fontId="58" fillId="0" borderId="0" xfId="0" applyFont="1"/>
    <xf numFmtId="0" fontId="5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vertical="top" wrapText="1"/>
    </xf>
    <xf numFmtId="3" fontId="42" fillId="6" borderId="3" xfId="0" applyNumberFormat="1" applyFont="1" applyFill="1" applyBorder="1"/>
    <xf numFmtId="3" fontId="42" fillId="6" borderId="19" xfId="0" applyNumberFormat="1" applyFont="1" applyFill="1" applyBorder="1"/>
    <xf numFmtId="3" fontId="8" fillId="0" borderId="20" xfId="0" applyNumberFormat="1" applyFont="1" applyFill="1" applyBorder="1"/>
    <xf numFmtId="0" fontId="41" fillId="6" borderId="15" xfId="0" applyFont="1" applyFill="1" applyBorder="1"/>
    <xf numFmtId="0" fontId="8" fillId="0" borderId="20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left" indent="1"/>
    </xf>
    <xf numFmtId="3" fontId="40" fillId="6" borderId="26" xfId="0" applyNumberFormat="1" applyFont="1" applyFill="1" applyBorder="1"/>
    <xf numFmtId="3" fontId="28" fillId="4" borderId="2" xfId="0" applyNumberFormat="1" applyFont="1" applyFill="1" applyBorder="1"/>
    <xf numFmtId="3" fontId="7" fillId="2" borderId="1" xfId="0" applyNumberFormat="1" applyFont="1" applyFill="1" applyBorder="1"/>
    <xf numFmtId="3" fontId="8" fillId="0" borderId="0" xfId="0" applyNumberFormat="1" applyFont="1"/>
    <xf numFmtId="3" fontId="9" fillId="2" borderId="1" xfId="0" applyNumberFormat="1" applyFont="1" applyFill="1" applyBorder="1"/>
    <xf numFmtId="3" fontId="9" fillId="2" borderId="2" xfId="0" applyNumberFormat="1" applyFont="1" applyFill="1" applyBorder="1"/>
    <xf numFmtId="3" fontId="8" fillId="0" borderId="0" xfId="0" applyNumberFormat="1" applyFont="1" applyFill="1" applyBorder="1"/>
    <xf numFmtId="3" fontId="7" fillId="2" borderId="2" xfId="0" applyNumberFormat="1" applyFont="1" applyFill="1" applyBorder="1"/>
    <xf numFmtId="3" fontId="41" fillId="4" borderId="18" xfId="0" applyNumberFormat="1" applyFont="1" applyFill="1" applyBorder="1"/>
    <xf numFmtId="3" fontId="7" fillId="8" borderId="1" xfId="0" applyNumberFormat="1" applyFont="1" applyFill="1" applyBorder="1"/>
    <xf numFmtId="3" fontId="8" fillId="0" borderId="0" xfId="0" applyNumberFormat="1" applyFont="1" applyFill="1"/>
    <xf numFmtId="3" fontId="7" fillId="2" borderId="20" xfId="0" applyNumberFormat="1" applyFont="1" applyFill="1" applyBorder="1"/>
    <xf numFmtId="3" fontId="28" fillId="7" borderId="6" xfId="0" applyNumberFormat="1" applyFont="1" applyFill="1" applyBorder="1"/>
    <xf numFmtId="3" fontId="7" fillId="2" borderId="3" xfId="0" applyNumberFormat="1" applyFont="1" applyFill="1" applyBorder="1"/>
    <xf numFmtId="4" fontId="0" fillId="0" borderId="0" xfId="0" applyNumberFormat="1"/>
    <xf numFmtId="4" fontId="0" fillId="0" borderId="0" xfId="0" applyNumberFormat="1" applyFill="1"/>
    <xf numFmtId="4" fontId="0" fillId="0" borderId="0" xfId="0" applyNumberFormat="1" applyBorder="1"/>
    <xf numFmtId="3" fontId="8" fillId="0" borderId="1" xfId="0" applyNumberFormat="1" applyFont="1" applyBorder="1"/>
    <xf numFmtId="0" fontId="8" fillId="5" borderId="1" xfId="0" applyFont="1" applyFill="1" applyBorder="1" applyAlignment="1">
      <alignment horizontal="left" indent="1"/>
    </xf>
    <xf numFmtId="0" fontId="8" fillId="5" borderId="8" xfId="0" applyFont="1" applyFill="1" applyBorder="1" applyAlignment="1">
      <alignment horizontal="left" indent="1"/>
    </xf>
    <xf numFmtId="0" fontId="43" fillId="0" borderId="0" xfId="0" applyFont="1" applyFill="1" applyBorder="1" applyAlignment="1">
      <alignment horizontal="right"/>
    </xf>
    <xf numFmtId="3" fontId="43" fillId="0" borderId="0" xfId="0" applyNumberFormat="1" applyFont="1" applyFill="1" applyBorder="1"/>
    <xf numFmtId="0" fontId="8" fillId="0" borderId="1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3" fontId="8" fillId="9" borderId="1" xfId="0" applyNumberFormat="1" applyFont="1" applyFill="1" applyBorder="1"/>
    <xf numFmtId="0" fontId="8" fillId="5" borderId="8" xfId="0" applyFont="1" applyFill="1" applyBorder="1" applyAlignment="1">
      <alignment horizontal="left" wrapText="1" indent="1"/>
    </xf>
    <xf numFmtId="3" fontId="32" fillId="4" borderId="18" xfId="0" applyNumberFormat="1" applyFont="1" applyFill="1" applyBorder="1"/>
    <xf numFmtId="3" fontId="44" fillId="2" borderId="1" xfId="0" applyNumberFormat="1" applyFont="1" applyFill="1" applyBorder="1"/>
    <xf numFmtId="3" fontId="44" fillId="2" borderId="3" xfId="0" applyNumberFormat="1" applyFont="1" applyFill="1" applyBorder="1"/>
    <xf numFmtId="3" fontId="59" fillId="3" borderId="7" xfId="0" applyNumberFormat="1" applyFont="1" applyFill="1" applyBorder="1"/>
    <xf numFmtId="3" fontId="64" fillId="2" borderId="2" xfId="0" applyNumberFormat="1" applyFont="1" applyFill="1" applyBorder="1"/>
    <xf numFmtId="3" fontId="32" fillId="3" borderId="7" xfId="0" applyNumberFormat="1" applyFont="1" applyFill="1" applyBorder="1"/>
    <xf numFmtId="3" fontId="44" fillId="2" borderId="11" xfId="0" applyNumberFormat="1" applyFont="1" applyFill="1" applyBorder="1"/>
    <xf numFmtId="3" fontId="59" fillId="3" borderId="34" xfId="0" applyNumberFormat="1" applyFont="1" applyFill="1" applyBorder="1"/>
    <xf numFmtId="3" fontId="61" fillId="10" borderId="0" xfId="0" applyNumberFormat="1" applyFont="1" applyFill="1" applyBorder="1"/>
    <xf numFmtId="0" fontId="8" fillId="0" borderId="35" xfId="0" applyFont="1" applyFill="1" applyBorder="1" applyAlignment="1">
      <alignment horizontal="left" indent="1"/>
    </xf>
    <xf numFmtId="0" fontId="40" fillId="6" borderId="28" xfId="0" applyFont="1" applyFill="1" applyBorder="1" applyAlignment="1">
      <alignment horizontal="left"/>
    </xf>
    <xf numFmtId="0" fontId="41" fillId="6" borderId="30" xfId="0" applyFont="1" applyFill="1" applyBorder="1"/>
    <xf numFmtId="3" fontId="8" fillId="0" borderId="27" xfId="0" applyNumberFormat="1" applyFont="1" applyFill="1" applyBorder="1"/>
    <xf numFmtId="3" fontId="59" fillId="3" borderId="1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/>
    <xf numFmtId="3" fontId="21" fillId="5" borderId="2" xfId="0" applyNumberFormat="1" applyFont="1" applyFill="1" applyBorder="1" applyAlignment="1">
      <alignment horizontal="left" indent="1"/>
    </xf>
    <xf numFmtId="0" fontId="21" fillId="5" borderId="20" xfId="0" applyFont="1" applyFill="1" applyBorder="1" applyAlignment="1">
      <alignment horizontal="left" indent="1"/>
    </xf>
    <xf numFmtId="3" fontId="8" fillId="5" borderId="1" xfId="0" applyNumberFormat="1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left" wrapText="1" indent="1"/>
    </xf>
    <xf numFmtId="0" fontId="8" fillId="5" borderId="1" xfId="0" applyFont="1" applyFill="1" applyBorder="1"/>
    <xf numFmtId="3" fontId="61" fillId="10" borderId="1" xfId="0" applyNumberFormat="1" applyFont="1" applyFill="1" applyBorder="1"/>
    <xf numFmtId="0" fontId="61" fillId="0" borderId="0" xfId="0" applyFont="1" applyFill="1" applyBorder="1"/>
    <xf numFmtId="0" fontId="12" fillId="2" borderId="10" xfId="0" applyFont="1" applyFill="1" applyBorder="1" applyAlignment="1">
      <alignment horizontal="left"/>
    </xf>
    <xf numFmtId="0" fontId="13" fillId="2" borderId="15" xfId="0" applyFont="1" applyFill="1" applyBorder="1"/>
    <xf numFmtId="3" fontId="44" fillId="2" borderId="29" xfId="0" applyNumberFormat="1" applyFont="1" applyFill="1" applyBorder="1"/>
    <xf numFmtId="3" fontId="44" fillId="2" borderId="36" xfId="0" applyNumberFormat="1" applyFont="1" applyFill="1" applyBorder="1"/>
    <xf numFmtId="0" fontId="39" fillId="2" borderId="30" xfId="0" applyFont="1" applyFill="1" applyBorder="1" applyAlignment="1">
      <alignment horizontal="left"/>
    </xf>
    <xf numFmtId="14" fontId="27" fillId="4" borderId="1" xfId="0" applyNumberFormat="1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wrapText="1" indent="1"/>
    </xf>
    <xf numFmtId="0" fontId="28" fillId="4" borderId="18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vertical="center" wrapText="1"/>
    </xf>
    <xf numFmtId="3" fontId="59" fillId="3" borderId="37" xfId="0" applyNumberFormat="1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3" fontId="42" fillId="6" borderId="2" xfId="0" applyNumberFormat="1" applyFont="1" applyFill="1" applyBorder="1"/>
    <xf numFmtId="3" fontId="23" fillId="3" borderId="38" xfId="0" applyNumberFormat="1" applyFont="1" applyFill="1" applyBorder="1" applyAlignment="1">
      <alignment horizontal="center" vertical="center" wrapText="1"/>
    </xf>
    <xf numFmtId="3" fontId="23" fillId="3" borderId="39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 indent="1"/>
    </xf>
    <xf numFmtId="0" fontId="8" fillId="0" borderId="1" xfId="0" applyFont="1" applyFill="1" applyBorder="1" applyAlignment="1"/>
    <xf numFmtId="3" fontId="54" fillId="0" borderId="0" xfId="0" applyNumberFormat="1" applyFont="1" applyAlignment="1">
      <alignment horizontal="right"/>
    </xf>
    <xf numFmtId="3" fontId="56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4" fillId="0" borderId="40" xfId="0" applyFont="1" applyBorder="1" applyAlignment="1">
      <alignment horizontal="center" wrapText="1"/>
    </xf>
    <xf numFmtId="0" fontId="14" fillId="0" borderId="40" xfId="0" applyFont="1" applyBorder="1"/>
    <xf numFmtId="0" fontId="44" fillId="0" borderId="40" xfId="0" applyFont="1" applyBorder="1"/>
    <xf numFmtId="0" fontId="14" fillId="0" borderId="40" xfId="0" applyFont="1" applyBorder="1" applyAlignment="1">
      <alignment horizontal="right"/>
    </xf>
    <xf numFmtId="3" fontId="8" fillId="9" borderId="2" xfId="0" applyNumberFormat="1" applyFont="1" applyFill="1" applyBorder="1"/>
    <xf numFmtId="3" fontId="8" fillId="0" borderId="0" xfId="0" applyNumberFormat="1" applyFont="1" applyBorder="1"/>
    <xf numFmtId="3" fontId="0" fillId="0" borderId="0" xfId="0" applyNumberFormat="1"/>
    <xf numFmtId="3" fontId="52" fillId="5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Fill="1" applyBorder="1"/>
    <xf numFmtId="3" fontId="15" fillId="0" borderId="0" xfId="0" applyNumberFormat="1" applyFont="1" applyFill="1" applyBorder="1"/>
    <xf numFmtId="3" fontId="8" fillId="0" borderId="8" xfId="0" applyNumberFormat="1" applyFont="1" applyFill="1" applyBorder="1"/>
    <xf numFmtId="3" fontId="8" fillId="0" borderId="3" xfId="0" applyNumberFormat="1" applyFont="1" applyFill="1" applyBorder="1"/>
    <xf numFmtId="3" fontId="44" fillId="11" borderId="2" xfId="0" applyNumberFormat="1" applyFont="1" applyFill="1" applyBorder="1"/>
    <xf numFmtId="3" fontId="65" fillId="8" borderId="6" xfId="0" applyNumberFormat="1" applyFont="1" applyFill="1" applyBorder="1"/>
    <xf numFmtId="3" fontId="8" fillId="9" borderId="20" xfId="0" applyNumberFormat="1" applyFont="1" applyFill="1" applyBorder="1"/>
    <xf numFmtId="3" fontId="7" fillId="0" borderId="0" xfId="0" applyNumberFormat="1" applyFont="1" applyFill="1" applyBorder="1"/>
    <xf numFmtId="3" fontId="9" fillId="0" borderId="0" xfId="0" applyNumberFormat="1" applyFont="1" applyFill="1" applyBorder="1"/>
    <xf numFmtId="14" fontId="29" fillId="4" borderId="4" xfId="0" applyNumberFormat="1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3" fontId="7" fillId="0" borderId="41" xfId="0" applyNumberFormat="1" applyFont="1" applyFill="1" applyBorder="1"/>
    <xf numFmtId="3" fontId="28" fillId="4" borderId="1" xfId="0" applyNumberFormat="1" applyFont="1" applyFill="1" applyBorder="1"/>
    <xf numFmtId="3" fontId="8" fillId="12" borderId="1" xfId="0" applyNumberFormat="1" applyFont="1" applyFill="1" applyBorder="1"/>
    <xf numFmtId="3" fontId="8" fillId="12" borderId="2" xfId="0" applyNumberFormat="1" applyFont="1" applyFill="1" applyBorder="1"/>
    <xf numFmtId="3" fontId="8" fillId="12" borderId="0" xfId="0" applyNumberFormat="1" applyFont="1" applyFill="1" applyBorder="1"/>
    <xf numFmtId="3" fontId="8" fillId="12" borderId="20" xfId="0" applyNumberFormat="1" applyFont="1" applyFill="1" applyBorder="1"/>
    <xf numFmtId="0" fontId="52" fillId="5" borderId="0" xfId="0" applyFont="1" applyFill="1" applyBorder="1" applyAlignment="1">
      <alignment horizontal="center" vertical="center"/>
    </xf>
    <xf numFmtId="3" fontId="61" fillId="0" borderId="0" xfId="0" applyNumberFormat="1" applyFont="1" applyFill="1" applyBorder="1"/>
    <xf numFmtId="3" fontId="59" fillId="0" borderId="0" xfId="0" applyNumberFormat="1" applyFont="1" applyFill="1" applyBorder="1"/>
    <xf numFmtId="3" fontId="59" fillId="3" borderId="4" xfId="0" applyNumberFormat="1" applyFont="1" applyFill="1" applyBorder="1"/>
    <xf numFmtId="3" fontId="44" fillId="2" borderId="7" xfId="0" applyNumberFormat="1" applyFont="1" applyFill="1" applyBorder="1"/>
    <xf numFmtId="3" fontId="8" fillId="9" borderId="0" xfId="0" applyNumberFormat="1" applyFont="1" applyFill="1" applyBorder="1"/>
    <xf numFmtId="0" fontId="52" fillId="5" borderId="0" xfId="0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left" indent="1"/>
    </xf>
    <xf numFmtId="0" fontId="8" fillId="5" borderId="2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2" fillId="5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5" fillId="8" borderId="11" xfId="0" applyFont="1" applyFill="1" applyBorder="1" applyAlignment="1">
      <alignment horizontal="right"/>
    </xf>
    <xf numFmtId="0" fontId="65" fillId="8" borderId="24" xfId="0" applyFont="1" applyFill="1" applyBorder="1" applyAlignment="1">
      <alignment horizontal="right"/>
    </xf>
    <xf numFmtId="0" fontId="23" fillId="3" borderId="28" xfId="0" applyFont="1" applyFill="1" applyBorder="1" applyAlignment="1">
      <alignment horizontal="left" vertical="center" indent="1"/>
    </xf>
    <xf numFmtId="0" fontId="23" fillId="3" borderId="30" xfId="0" applyFont="1" applyFill="1" applyBorder="1" applyAlignment="1">
      <alignment horizontal="left" vertical="center" indent="1"/>
    </xf>
    <xf numFmtId="0" fontId="23" fillId="3" borderId="29" xfId="0" applyFont="1" applyFill="1" applyBorder="1" applyAlignment="1">
      <alignment horizontal="left" vertical="center" indent="1"/>
    </xf>
    <xf numFmtId="0" fontId="23" fillId="3" borderId="27" xfId="0" applyFont="1" applyFill="1" applyBorder="1" applyAlignment="1">
      <alignment horizontal="left" vertical="center" indent="1"/>
    </xf>
    <xf numFmtId="0" fontId="60" fillId="10" borderId="8" xfId="0" applyFont="1" applyFill="1" applyBorder="1" applyAlignment="1">
      <alignment horizontal="left"/>
    </xf>
    <xf numFmtId="0" fontId="60" fillId="10" borderId="23" xfId="0" applyFont="1" applyFill="1" applyBorder="1" applyAlignment="1">
      <alignment horizontal="left"/>
    </xf>
    <xf numFmtId="0" fontId="60" fillId="1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left" vertical="center" indent="1"/>
    </xf>
    <xf numFmtId="0" fontId="26" fillId="3" borderId="30" xfId="0" applyFont="1" applyFill="1" applyBorder="1" applyAlignment="1">
      <alignment horizontal="left" vertical="center" indent="1"/>
    </xf>
    <xf numFmtId="0" fontId="26" fillId="3" borderId="29" xfId="0" applyFont="1" applyFill="1" applyBorder="1" applyAlignment="1">
      <alignment horizontal="left" vertical="center" indent="1"/>
    </xf>
    <xf numFmtId="0" fontId="26" fillId="3" borderId="27" xfId="0" applyFont="1" applyFill="1" applyBorder="1" applyAlignment="1">
      <alignment horizontal="left" vertical="center" indent="1"/>
    </xf>
    <xf numFmtId="0" fontId="52" fillId="5" borderId="0" xfId="0" applyFont="1" applyFill="1" applyBorder="1" applyAlignment="1">
      <alignment horizontal="center" vertical="center"/>
    </xf>
    <xf numFmtId="0" fontId="52" fillId="5" borderId="27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left"/>
    </xf>
    <xf numFmtId="0" fontId="36" fillId="3" borderId="12" xfId="0" applyFont="1" applyFill="1" applyBorder="1" applyAlignment="1">
      <alignment horizontal="left"/>
    </xf>
    <xf numFmtId="0" fontId="36" fillId="3" borderId="16" xfId="0" applyFont="1" applyFill="1" applyBorder="1" applyAlignment="1">
      <alignment horizontal="left"/>
    </xf>
    <xf numFmtId="14" fontId="27" fillId="4" borderId="11" xfId="0" applyNumberFormat="1" applyFont="1" applyFill="1" applyBorder="1" applyAlignment="1">
      <alignment horizontal="left" indent="1"/>
    </xf>
    <xf numFmtId="14" fontId="27" fillId="4" borderId="12" xfId="0" applyNumberFormat="1" applyFont="1" applyFill="1" applyBorder="1" applyAlignment="1">
      <alignment horizontal="left" indent="1"/>
    </xf>
    <xf numFmtId="14" fontId="27" fillId="4" borderId="24" xfId="0" applyNumberFormat="1" applyFont="1" applyFill="1" applyBorder="1" applyAlignment="1">
      <alignment horizontal="left" indent="1"/>
    </xf>
    <xf numFmtId="0" fontId="33" fillId="7" borderId="11" xfId="0" applyFont="1" applyFill="1" applyBorder="1" applyAlignment="1">
      <alignment horizontal="right"/>
    </xf>
    <xf numFmtId="0" fontId="33" fillId="7" borderId="12" xfId="0" applyFont="1" applyFill="1" applyBorder="1" applyAlignment="1">
      <alignment horizontal="right"/>
    </xf>
    <xf numFmtId="0" fontId="33" fillId="7" borderId="24" xfId="0" applyFont="1" applyFill="1" applyBorder="1" applyAlignment="1">
      <alignment horizontal="right"/>
    </xf>
    <xf numFmtId="0" fontId="33" fillId="7" borderId="11" xfId="0" applyFont="1" applyFill="1" applyBorder="1" applyAlignment="1">
      <alignment horizontal="right" indent="1"/>
    </xf>
    <xf numFmtId="0" fontId="33" fillId="7" borderId="12" xfId="0" applyFont="1" applyFill="1" applyBorder="1" applyAlignment="1">
      <alignment horizontal="right" indent="1"/>
    </xf>
    <xf numFmtId="0" fontId="33" fillId="7" borderId="24" xfId="0" applyFont="1" applyFill="1" applyBorder="1" applyAlignment="1">
      <alignment horizontal="right" indent="1"/>
    </xf>
    <xf numFmtId="0" fontId="34" fillId="3" borderId="28" xfId="0" applyFont="1" applyFill="1" applyBorder="1" applyAlignment="1">
      <alignment horizontal="left" vertical="center" indent="1"/>
    </xf>
    <xf numFmtId="0" fontId="34" fillId="3" borderId="30" xfId="0" applyFont="1" applyFill="1" applyBorder="1" applyAlignment="1">
      <alignment horizontal="left" vertical="center" indent="1"/>
    </xf>
    <xf numFmtId="0" fontId="34" fillId="3" borderId="25" xfId="0" applyFont="1" applyFill="1" applyBorder="1" applyAlignment="1">
      <alignment horizontal="left" vertical="center" indent="1"/>
    </xf>
    <xf numFmtId="0" fontId="39" fillId="2" borderId="31" xfId="0" applyFont="1" applyFill="1" applyBorder="1" applyAlignment="1">
      <alignment horizontal="left"/>
    </xf>
    <xf numFmtId="0" fontId="39" fillId="2" borderId="32" xfId="0" applyFont="1" applyFill="1" applyBorder="1" applyAlignment="1">
      <alignment horizontal="left"/>
    </xf>
    <xf numFmtId="0" fontId="39" fillId="2" borderId="33" xfId="0" applyFont="1" applyFill="1" applyBorder="1" applyAlignment="1">
      <alignment horizontal="left"/>
    </xf>
    <xf numFmtId="0" fontId="55" fillId="0" borderId="0" xfId="0" applyFont="1" applyAlignment="1">
      <alignment horizontal="center"/>
    </xf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00"/>
      <color rgb="FF0000FF"/>
      <color rgb="FF33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190500</xdr:rowOff>
    </xdr:from>
    <xdr:to>
      <xdr:col>1</xdr:col>
      <xdr:colOff>333375</xdr:colOff>
      <xdr:row>2</xdr:row>
      <xdr:rowOff>561975</xdr:rowOff>
    </xdr:to>
    <xdr:pic>
      <xdr:nvPicPr>
        <xdr:cNvPr id="106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9050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381000</xdr:colOff>
      <xdr:row>2</xdr:row>
      <xdr:rowOff>295275</xdr:rowOff>
    </xdr:to>
    <xdr:pic>
      <xdr:nvPicPr>
        <xdr:cNvPr id="311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6"/>
  <sheetViews>
    <sheetView view="pageLayout" zoomScaleNormal="115" zoomScaleSheetLayoutView="100" workbookViewId="0">
      <selection activeCell="C1" sqref="C1:I2"/>
    </sheetView>
  </sheetViews>
  <sheetFormatPr defaultRowHeight="12.75"/>
  <cols>
    <col min="1" max="1" width="8.42578125" style="6" customWidth="1"/>
    <col min="2" max="2" width="61.5703125" style="5" customWidth="1"/>
    <col min="3" max="8" width="11.5703125" style="8" customWidth="1"/>
    <col min="9" max="9" width="11.5703125" style="273" customWidth="1"/>
    <col min="10" max="10" width="1.140625" style="8" customWidth="1"/>
    <col min="11" max="16384" width="9.140625" style="5"/>
  </cols>
  <sheetData>
    <row r="1" spans="1:10" ht="18.75" customHeight="1">
      <c r="A1" s="302" t="s">
        <v>374</v>
      </c>
      <c r="B1" s="303"/>
      <c r="C1" s="313" t="s">
        <v>398</v>
      </c>
      <c r="D1" s="313"/>
      <c r="E1" s="313"/>
      <c r="F1" s="313"/>
      <c r="G1" s="313"/>
      <c r="H1" s="313"/>
      <c r="I1" s="313"/>
      <c r="J1" s="284"/>
    </row>
    <row r="2" spans="1:10" s="1" customFormat="1" ht="19.5" customHeight="1">
      <c r="A2" s="303"/>
      <c r="B2" s="303"/>
      <c r="C2" s="313"/>
      <c r="D2" s="313"/>
      <c r="E2" s="313"/>
      <c r="F2" s="313"/>
      <c r="G2" s="313"/>
      <c r="H2" s="313"/>
      <c r="I2" s="313"/>
      <c r="J2" s="284"/>
    </row>
    <row r="3" spans="1:10" s="1" customFormat="1" ht="66" customHeight="1" thickBot="1">
      <c r="A3" s="303"/>
      <c r="B3" s="303"/>
      <c r="C3" s="313" t="s">
        <v>379</v>
      </c>
      <c r="D3" s="313"/>
      <c r="E3" s="313"/>
      <c r="F3" s="313"/>
      <c r="G3" s="313"/>
      <c r="H3" s="313"/>
      <c r="I3" s="313"/>
      <c r="J3" s="252"/>
    </row>
    <row r="4" spans="1:10" s="2" customFormat="1" ht="48.75" customHeight="1">
      <c r="A4" s="306" t="s">
        <v>208</v>
      </c>
      <c r="B4" s="307"/>
      <c r="C4" s="234" t="s">
        <v>338</v>
      </c>
      <c r="D4" s="253" t="s">
        <v>375</v>
      </c>
      <c r="E4" s="253" t="s">
        <v>258</v>
      </c>
      <c r="F4" s="253" t="s">
        <v>376</v>
      </c>
      <c r="G4" s="253" t="s">
        <v>377</v>
      </c>
      <c r="H4" s="253" t="s">
        <v>339</v>
      </c>
      <c r="I4" s="253" t="s">
        <v>378</v>
      </c>
      <c r="J4" s="187"/>
    </row>
    <row r="5" spans="1:10" s="2" customFormat="1" ht="15" customHeight="1" thickBot="1">
      <c r="A5" s="308"/>
      <c r="B5" s="309"/>
      <c r="C5" s="256" t="s">
        <v>145</v>
      </c>
      <c r="D5" s="257" t="s">
        <v>145</v>
      </c>
      <c r="E5" s="257" t="s">
        <v>145</v>
      </c>
      <c r="F5" s="257" t="s">
        <v>145</v>
      </c>
      <c r="G5" s="257" t="s">
        <v>145</v>
      </c>
      <c r="H5" s="257" t="s">
        <v>145</v>
      </c>
      <c r="I5" s="257" t="s">
        <v>145</v>
      </c>
      <c r="J5" s="187"/>
    </row>
    <row r="6" spans="1:10" s="2" customFormat="1" ht="11.25" customHeight="1" thickBot="1">
      <c r="A6" s="155" t="s">
        <v>60</v>
      </c>
      <c r="B6" s="191"/>
      <c r="C6" s="255">
        <f t="shared" ref="C6:I6" si="0">C7+C8+C9+C10</f>
        <v>1489164</v>
      </c>
      <c r="D6" s="255">
        <f t="shared" si="0"/>
        <v>1620632</v>
      </c>
      <c r="E6" s="255">
        <f t="shared" si="0"/>
        <v>1703600</v>
      </c>
      <c r="F6" s="255">
        <f t="shared" si="0"/>
        <v>1653610</v>
      </c>
      <c r="G6" s="255">
        <f t="shared" si="0"/>
        <v>1824600</v>
      </c>
      <c r="H6" s="255">
        <f t="shared" si="0"/>
        <v>1748940</v>
      </c>
      <c r="I6" s="255">
        <f t="shared" si="0"/>
        <v>1747400</v>
      </c>
      <c r="J6" s="187"/>
    </row>
    <row r="7" spans="1:10" s="3" customFormat="1" ht="11.25" customHeight="1">
      <c r="A7" s="21" t="s">
        <v>72</v>
      </c>
      <c r="B7" s="192" t="s">
        <v>52</v>
      </c>
      <c r="C7" s="12">
        <v>1388087</v>
      </c>
      <c r="D7" s="12">
        <v>1519156</v>
      </c>
      <c r="E7" s="219">
        <v>1600000</v>
      </c>
      <c r="F7" s="219">
        <v>1550000</v>
      </c>
      <c r="G7" s="287">
        <v>1721000</v>
      </c>
      <c r="H7" s="12">
        <v>1645340</v>
      </c>
      <c r="I7" s="12">
        <v>1643800</v>
      </c>
      <c r="J7" s="187"/>
    </row>
    <row r="8" spans="1:10" s="3" customFormat="1" ht="11.25" customHeight="1">
      <c r="A8" s="19">
        <v>121001</v>
      </c>
      <c r="B8" s="193" t="s">
        <v>79</v>
      </c>
      <c r="C8" s="12">
        <v>78132</v>
      </c>
      <c r="D8" s="12">
        <v>77535</v>
      </c>
      <c r="E8" s="219">
        <v>80000</v>
      </c>
      <c r="F8" s="219">
        <v>80000</v>
      </c>
      <c r="G8" s="287">
        <v>80000</v>
      </c>
      <c r="H8" s="12">
        <v>80000</v>
      </c>
      <c r="I8" s="12">
        <v>80000</v>
      </c>
      <c r="J8" s="187"/>
    </row>
    <row r="9" spans="1:10" s="2" customFormat="1" ht="11.25" customHeight="1">
      <c r="A9" s="19">
        <v>121002</v>
      </c>
      <c r="B9" s="193" t="s">
        <v>78</v>
      </c>
      <c r="C9" s="12">
        <v>22852</v>
      </c>
      <c r="D9" s="12">
        <v>23844</v>
      </c>
      <c r="E9" s="219">
        <v>23500</v>
      </c>
      <c r="F9" s="219">
        <v>23500</v>
      </c>
      <c r="G9" s="287">
        <v>23500</v>
      </c>
      <c r="H9" s="12">
        <v>23500</v>
      </c>
      <c r="I9" s="12">
        <v>23500</v>
      </c>
      <c r="J9" s="187"/>
    </row>
    <row r="10" spans="1:10" s="2" customFormat="1" ht="11.25" customHeight="1">
      <c r="A10" s="19">
        <v>121003</v>
      </c>
      <c r="B10" s="193" t="s">
        <v>80</v>
      </c>
      <c r="C10" s="12">
        <v>93</v>
      </c>
      <c r="D10" s="12">
        <v>97</v>
      </c>
      <c r="E10" s="219">
        <v>100</v>
      </c>
      <c r="F10" s="219">
        <v>110</v>
      </c>
      <c r="G10" s="287">
        <v>100</v>
      </c>
      <c r="H10" s="12">
        <v>100</v>
      </c>
      <c r="I10" s="12">
        <v>100</v>
      </c>
      <c r="J10" s="187"/>
    </row>
    <row r="11" spans="1:10" s="2" customFormat="1" ht="11.25" customHeight="1">
      <c r="A11" s="37"/>
      <c r="B11" s="38"/>
      <c r="C11" s="187"/>
      <c r="D11" s="187"/>
      <c r="E11" s="187"/>
      <c r="F11" s="187"/>
      <c r="G11" s="187"/>
      <c r="H11" s="187"/>
      <c r="I11" s="271"/>
      <c r="J11" s="187"/>
    </row>
    <row r="12" spans="1:10" s="2" customFormat="1" ht="11.25" customHeight="1" thickBot="1">
      <c r="A12" s="156" t="s">
        <v>61</v>
      </c>
      <c r="B12" s="157"/>
      <c r="C12" s="188">
        <f t="shared" ref="C12:I12" si="1">SUM(C13:C15)</f>
        <v>61083</v>
      </c>
      <c r="D12" s="188">
        <f t="shared" si="1"/>
        <v>62614</v>
      </c>
      <c r="E12" s="188">
        <f t="shared" si="1"/>
        <v>58200</v>
      </c>
      <c r="F12" s="188">
        <f t="shared" si="1"/>
        <v>52700</v>
      </c>
      <c r="G12" s="188">
        <f t="shared" si="1"/>
        <v>73200</v>
      </c>
      <c r="H12" s="188">
        <f t="shared" si="1"/>
        <v>73200</v>
      </c>
      <c r="I12" s="188">
        <f t="shared" si="1"/>
        <v>73500</v>
      </c>
      <c r="J12" s="187"/>
    </row>
    <row r="13" spans="1:10" s="3" customFormat="1" ht="11.25" customHeight="1">
      <c r="A13" s="21" t="s">
        <v>73</v>
      </c>
      <c r="B13" s="14" t="s">
        <v>53</v>
      </c>
      <c r="C13" s="13">
        <v>2564</v>
      </c>
      <c r="D13" s="13">
        <v>2652</v>
      </c>
      <c r="E13" s="267">
        <v>2700</v>
      </c>
      <c r="F13" s="267">
        <v>2500</v>
      </c>
      <c r="G13" s="288">
        <v>2700</v>
      </c>
      <c r="H13" s="13">
        <v>2700</v>
      </c>
      <c r="I13" s="13">
        <v>2700</v>
      </c>
      <c r="J13" s="187"/>
    </row>
    <row r="14" spans="1:10" s="2" customFormat="1" ht="11.25" customHeight="1">
      <c r="A14" s="18" t="s">
        <v>74</v>
      </c>
      <c r="B14" s="15" t="s">
        <v>54</v>
      </c>
      <c r="C14" s="12">
        <v>369</v>
      </c>
      <c r="D14" s="12">
        <v>624</v>
      </c>
      <c r="E14" s="219">
        <v>500</v>
      </c>
      <c r="F14" s="219">
        <v>200</v>
      </c>
      <c r="G14" s="287">
        <v>500</v>
      </c>
      <c r="H14" s="12">
        <v>500</v>
      </c>
      <c r="I14" s="12">
        <v>800</v>
      </c>
      <c r="J14" s="187"/>
    </row>
    <row r="15" spans="1:10" s="2" customFormat="1" ht="11.25" customHeight="1">
      <c r="A15" s="18" t="s">
        <v>75</v>
      </c>
      <c r="B15" s="15" t="s">
        <v>55</v>
      </c>
      <c r="C15" s="12">
        <v>58150</v>
      </c>
      <c r="D15" s="12">
        <v>59338</v>
      </c>
      <c r="E15" s="219">
        <v>55000</v>
      </c>
      <c r="F15" s="219">
        <v>50000</v>
      </c>
      <c r="G15" s="287">
        <v>70000</v>
      </c>
      <c r="H15" s="12">
        <v>70000</v>
      </c>
      <c r="I15" s="12">
        <v>70000</v>
      </c>
      <c r="J15" s="187"/>
    </row>
    <row r="16" spans="1:10" s="2" customFormat="1" ht="11.25" customHeight="1" thickBot="1">
      <c r="A16" s="37"/>
      <c r="B16" s="38"/>
      <c r="C16" s="152"/>
      <c r="D16" s="152"/>
      <c r="E16" s="152"/>
      <c r="F16" s="152"/>
      <c r="G16" s="152"/>
      <c r="H16" s="152"/>
      <c r="I16" s="200"/>
      <c r="J16" s="152"/>
    </row>
    <row r="17" spans="1:10" s="2" customFormat="1" ht="11.25" customHeight="1" thickBot="1">
      <c r="A17" s="43" t="s">
        <v>76</v>
      </c>
      <c r="B17" s="44"/>
      <c r="C17" s="174">
        <f t="shared" ref="C17:I17" si="2">C18+C20+C21</f>
        <v>155155</v>
      </c>
      <c r="D17" s="174">
        <f t="shared" si="2"/>
        <v>153726</v>
      </c>
      <c r="E17" s="174">
        <f t="shared" si="2"/>
        <v>96050</v>
      </c>
      <c r="F17" s="174">
        <f t="shared" si="2"/>
        <v>87900</v>
      </c>
      <c r="G17" s="174">
        <f t="shared" si="2"/>
        <v>96050</v>
      </c>
      <c r="H17" s="174">
        <f t="shared" si="2"/>
        <v>96050</v>
      </c>
      <c r="I17" s="174">
        <f t="shared" si="2"/>
        <v>96050</v>
      </c>
      <c r="J17" s="152"/>
    </row>
    <row r="18" spans="1:10" s="2" customFormat="1" ht="11.25" customHeight="1">
      <c r="A18" s="20">
        <v>212002</v>
      </c>
      <c r="B18" s="14" t="s">
        <v>56</v>
      </c>
      <c r="C18" s="12">
        <v>69336</v>
      </c>
      <c r="D18" s="12">
        <v>63220</v>
      </c>
      <c r="E18" s="219">
        <v>1000</v>
      </c>
      <c r="F18" s="219">
        <v>900</v>
      </c>
      <c r="G18" s="287">
        <v>1000</v>
      </c>
      <c r="H18" s="12">
        <v>1000</v>
      </c>
      <c r="I18" s="12">
        <v>1000</v>
      </c>
      <c r="J18" s="152"/>
    </row>
    <row r="19" spans="1:10" s="2" customFormat="1" ht="11.25" customHeight="1">
      <c r="A19" s="20" t="s">
        <v>381</v>
      </c>
      <c r="B19" s="14" t="s">
        <v>382</v>
      </c>
      <c r="C19" s="12">
        <v>0</v>
      </c>
      <c r="D19" s="12">
        <v>0</v>
      </c>
      <c r="E19" s="219">
        <v>0</v>
      </c>
      <c r="F19" s="219">
        <v>15000</v>
      </c>
      <c r="G19" s="287">
        <v>10000</v>
      </c>
      <c r="H19" s="12">
        <v>5000</v>
      </c>
      <c r="I19" s="12">
        <v>5000</v>
      </c>
      <c r="J19" s="152"/>
    </row>
    <row r="20" spans="1:10" s="2" customFormat="1" ht="11.25" customHeight="1">
      <c r="A20" s="19">
        <v>212003</v>
      </c>
      <c r="B20" s="15" t="s">
        <v>174</v>
      </c>
      <c r="C20" s="12">
        <v>19111</v>
      </c>
      <c r="D20" s="12">
        <v>23581</v>
      </c>
      <c r="E20" s="219">
        <v>28000</v>
      </c>
      <c r="F20" s="219">
        <v>20000</v>
      </c>
      <c r="G20" s="287">
        <v>28000</v>
      </c>
      <c r="H20" s="12">
        <v>28000</v>
      </c>
      <c r="I20" s="12">
        <v>28000</v>
      </c>
      <c r="J20" s="152"/>
    </row>
    <row r="21" spans="1:10" s="2" customFormat="1" ht="11.25" customHeight="1">
      <c r="A21" s="19">
        <v>212003</v>
      </c>
      <c r="B21" s="15" t="s">
        <v>175</v>
      </c>
      <c r="C21" s="12">
        <v>66708</v>
      </c>
      <c r="D21" s="12">
        <v>66925</v>
      </c>
      <c r="E21" s="219">
        <v>67050</v>
      </c>
      <c r="F21" s="219">
        <v>67000</v>
      </c>
      <c r="G21" s="287">
        <v>67050</v>
      </c>
      <c r="H21" s="12">
        <v>67050</v>
      </c>
      <c r="I21" s="12">
        <v>67050</v>
      </c>
      <c r="J21" s="152"/>
    </row>
    <row r="22" spans="1:10" s="2" customFormat="1" ht="11.25" customHeight="1" thickBot="1">
      <c r="A22" s="16"/>
      <c r="B22" s="17"/>
      <c r="C22" s="152"/>
      <c r="D22" s="152"/>
      <c r="E22" s="152"/>
      <c r="F22" s="152"/>
      <c r="G22" s="152"/>
      <c r="H22" s="152"/>
      <c r="I22" s="200"/>
      <c r="J22" s="152"/>
    </row>
    <row r="23" spans="1:10" s="2" customFormat="1" ht="11.25" customHeight="1">
      <c r="A23" s="158" t="s">
        <v>62</v>
      </c>
      <c r="B23" s="159"/>
      <c r="C23" s="168">
        <f t="shared" ref="C23:I23" si="3">SUM(C24:C41)</f>
        <v>131027</v>
      </c>
      <c r="D23" s="168">
        <f t="shared" si="3"/>
        <v>132432</v>
      </c>
      <c r="E23" s="168">
        <f t="shared" si="3"/>
        <v>124700</v>
      </c>
      <c r="F23" s="168">
        <f>SUM(F24:F41)</f>
        <v>118520</v>
      </c>
      <c r="G23" s="168">
        <f t="shared" si="3"/>
        <v>129700</v>
      </c>
      <c r="H23" s="168">
        <f t="shared" si="3"/>
        <v>119400</v>
      </c>
      <c r="I23" s="168">
        <f t="shared" si="3"/>
        <v>118400</v>
      </c>
      <c r="J23" s="152"/>
    </row>
    <row r="24" spans="1:10" s="2" customFormat="1" ht="11.25" customHeight="1">
      <c r="A24" s="19">
        <v>221004</v>
      </c>
      <c r="B24" s="15" t="s">
        <v>176</v>
      </c>
      <c r="C24" s="12">
        <v>15432</v>
      </c>
      <c r="D24" s="12">
        <v>18932</v>
      </c>
      <c r="E24" s="219">
        <v>8000</v>
      </c>
      <c r="F24" s="219">
        <v>12000</v>
      </c>
      <c r="G24" s="287">
        <v>8000</v>
      </c>
      <c r="H24" s="12">
        <v>8000</v>
      </c>
      <c r="I24" s="12">
        <v>8000</v>
      </c>
      <c r="J24" s="152"/>
    </row>
    <row r="25" spans="1:10" s="2" customFormat="1" ht="11.25" customHeight="1">
      <c r="A25" s="19">
        <v>222003</v>
      </c>
      <c r="B25" s="15" t="s">
        <v>137</v>
      </c>
      <c r="C25" s="12">
        <v>475</v>
      </c>
      <c r="D25" s="12">
        <v>702</v>
      </c>
      <c r="E25" s="219">
        <v>200</v>
      </c>
      <c r="F25" s="219">
        <v>150</v>
      </c>
      <c r="G25" s="287">
        <v>200</v>
      </c>
      <c r="H25" s="12">
        <v>200</v>
      </c>
      <c r="I25" s="12">
        <v>200</v>
      </c>
      <c r="J25" s="152"/>
    </row>
    <row r="26" spans="1:10" s="2" customFormat="1" ht="11.25" customHeight="1">
      <c r="A26" s="19">
        <v>229005</v>
      </c>
      <c r="B26" s="15" t="s">
        <v>57</v>
      </c>
      <c r="C26" s="12">
        <v>390</v>
      </c>
      <c r="D26" s="12">
        <v>583</v>
      </c>
      <c r="E26" s="219">
        <v>450</v>
      </c>
      <c r="F26" s="219">
        <v>210</v>
      </c>
      <c r="G26" s="287">
        <v>450</v>
      </c>
      <c r="H26" s="12">
        <v>450</v>
      </c>
      <c r="I26" s="12">
        <v>450</v>
      </c>
      <c r="J26" s="152"/>
    </row>
    <row r="27" spans="1:10" s="2" customFormat="1" ht="11.25" customHeight="1">
      <c r="A27" s="18" t="s">
        <v>81</v>
      </c>
      <c r="B27" s="15" t="s">
        <v>139</v>
      </c>
      <c r="C27" s="12">
        <v>47737</v>
      </c>
      <c r="D27" s="12">
        <v>37896</v>
      </c>
      <c r="E27" s="219">
        <v>45000</v>
      </c>
      <c r="F27" s="219">
        <v>42000</v>
      </c>
      <c r="G27" s="287">
        <v>45000</v>
      </c>
      <c r="H27" s="12">
        <v>40000</v>
      </c>
      <c r="I27" s="12">
        <v>40000</v>
      </c>
      <c r="J27" s="152"/>
    </row>
    <row r="28" spans="1:10" s="2" customFormat="1" ht="11.25" customHeight="1">
      <c r="A28" s="18" t="s">
        <v>200</v>
      </c>
      <c r="B28" s="15" t="s">
        <v>201</v>
      </c>
      <c r="C28" s="12">
        <v>940</v>
      </c>
      <c r="D28" s="12">
        <v>1010</v>
      </c>
      <c r="E28" s="219">
        <v>700</v>
      </c>
      <c r="F28" s="219">
        <v>600</v>
      </c>
      <c r="G28" s="287">
        <v>700</v>
      </c>
      <c r="H28" s="12">
        <v>700</v>
      </c>
      <c r="I28" s="12">
        <v>700</v>
      </c>
      <c r="J28" s="152"/>
    </row>
    <row r="29" spans="1:10" s="2" customFormat="1" ht="11.25" customHeight="1">
      <c r="A29" s="18" t="s">
        <v>82</v>
      </c>
      <c r="B29" s="15" t="s">
        <v>83</v>
      </c>
      <c r="C29" s="12">
        <v>423</v>
      </c>
      <c r="D29" s="12">
        <v>430</v>
      </c>
      <c r="E29" s="219">
        <v>300</v>
      </c>
      <c r="F29" s="219">
        <v>300</v>
      </c>
      <c r="G29" s="287">
        <v>300</v>
      </c>
      <c r="H29" s="12">
        <v>300</v>
      </c>
      <c r="I29" s="12">
        <v>300</v>
      </c>
      <c r="J29" s="152"/>
    </row>
    <row r="30" spans="1:10" s="2" customFormat="1" ht="11.25" hidden="1" customHeight="1">
      <c r="A30" s="18" t="s">
        <v>84</v>
      </c>
      <c r="B30" s="15" t="s">
        <v>85</v>
      </c>
      <c r="C30" s="12"/>
      <c r="D30" s="12"/>
      <c r="E30" s="219"/>
      <c r="F30" s="219"/>
      <c r="G30" s="287"/>
      <c r="H30" s="12"/>
      <c r="I30" s="12"/>
      <c r="J30" s="152"/>
    </row>
    <row r="31" spans="1:10" s="2" customFormat="1" ht="11.25" customHeight="1">
      <c r="A31" s="18" t="s">
        <v>84</v>
      </c>
      <c r="B31" s="15" t="s">
        <v>202</v>
      </c>
      <c r="C31" s="12">
        <v>1029</v>
      </c>
      <c r="D31" s="12">
        <v>1980</v>
      </c>
      <c r="E31" s="219">
        <v>1000</v>
      </c>
      <c r="F31" s="219">
        <v>3500</v>
      </c>
      <c r="G31" s="287">
        <v>1000</v>
      </c>
      <c r="H31" s="12">
        <v>1000</v>
      </c>
      <c r="I31" s="12">
        <v>1000</v>
      </c>
      <c r="J31" s="152"/>
    </row>
    <row r="32" spans="1:10" s="2" customFormat="1" ht="11.25" customHeight="1">
      <c r="A32" s="18" t="s">
        <v>209</v>
      </c>
      <c r="B32" s="15" t="s">
        <v>210</v>
      </c>
      <c r="C32" s="12">
        <v>953</v>
      </c>
      <c r="D32" s="12">
        <v>330</v>
      </c>
      <c r="E32" s="219">
        <v>200</v>
      </c>
      <c r="F32" s="219">
        <v>300</v>
      </c>
      <c r="G32" s="287">
        <v>200</v>
      </c>
      <c r="H32" s="12">
        <v>200</v>
      </c>
      <c r="I32" s="12">
        <v>200</v>
      </c>
      <c r="J32" s="152"/>
    </row>
    <row r="33" spans="1:10" s="2" customFormat="1" ht="11.25" customHeight="1">
      <c r="A33" s="18" t="s">
        <v>86</v>
      </c>
      <c r="B33" s="15" t="s">
        <v>87</v>
      </c>
      <c r="C33" s="12">
        <v>1881</v>
      </c>
      <c r="D33" s="12">
        <v>2262</v>
      </c>
      <c r="E33" s="219">
        <v>3000</v>
      </c>
      <c r="F33" s="219">
        <v>1200</v>
      </c>
      <c r="G33" s="287">
        <v>3000</v>
      </c>
      <c r="H33" s="12">
        <v>3000</v>
      </c>
      <c r="I33" s="12">
        <v>3000</v>
      </c>
      <c r="J33" s="152"/>
    </row>
    <row r="34" spans="1:10" s="2" customFormat="1" ht="11.25" customHeight="1">
      <c r="A34" s="18" t="s">
        <v>88</v>
      </c>
      <c r="B34" s="15" t="s">
        <v>89</v>
      </c>
      <c r="C34" s="12">
        <v>1334</v>
      </c>
      <c r="D34" s="12">
        <v>1385</v>
      </c>
      <c r="E34" s="219">
        <v>1300</v>
      </c>
      <c r="F34" s="219">
        <v>700</v>
      </c>
      <c r="G34" s="287">
        <v>1300</v>
      </c>
      <c r="H34" s="12">
        <v>1000</v>
      </c>
      <c r="I34" s="12">
        <v>1000</v>
      </c>
      <c r="J34" s="152"/>
    </row>
    <row r="35" spans="1:10" s="2" customFormat="1" ht="11.25" customHeight="1">
      <c r="A35" s="18" t="s">
        <v>154</v>
      </c>
      <c r="B35" s="15" t="s">
        <v>153</v>
      </c>
      <c r="C35" s="12">
        <v>10547</v>
      </c>
      <c r="D35" s="12">
        <v>9412</v>
      </c>
      <c r="E35" s="219">
        <v>7000</v>
      </c>
      <c r="F35" s="219">
        <v>0</v>
      </c>
      <c r="G35" s="287">
        <v>7000</v>
      </c>
      <c r="H35" s="12">
        <v>6000</v>
      </c>
      <c r="I35" s="12">
        <v>6000</v>
      </c>
      <c r="J35" s="152"/>
    </row>
    <row r="36" spans="1:10" s="2" customFormat="1" ht="11.25" customHeight="1">
      <c r="A36" s="18" t="s">
        <v>163</v>
      </c>
      <c r="B36" s="15" t="s">
        <v>162</v>
      </c>
      <c r="C36" s="12">
        <v>1170</v>
      </c>
      <c r="D36" s="12">
        <v>1260</v>
      </c>
      <c r="E36" s="219">
        <v>1300</v>
      </c>
      <c r="F36" s="219">
        <v>1100</v>
      </c>
      <c r="G36" s="287">
        <v>1300</v>
      </c>
      <c r="H36" s="12">
        <v>1300</v>
      </c>
      <c r="I36" s="12">
        <v>1000</v>
      </c>
      <c r="J36" s="152"/>
    </row>
    <row r="37" spans="1:10" s="2" customFormat="1" ht="11.25" customHeight="1">
      <c r="A37" s="18" t="s">
        <v>238</v>
      </c>
      <c r="B37" s="15" t="s">
        <v>237</v>
      </c>
      <c r="C37" s="12">
        <v>1495</v>
      </c>
      <c r="D37" s="12">
        <v>1380</v>
      </c>
      <c r="E37" s="219">
        <v>1200</v>
      </c>
      <c r="F37" s="219">
        <v>900</v>
      </c>
      <c r="G37" s="287">
        <v>1200</v>
      </c>
      <c r="H37" s="12">
        <v>1200</v>
      </c>
      <c r="I37" s="12">
        <v>1000</v>
      </c>
      <c r="J37" s="152"/>
    </row>
    <row r="38" spans="1:10" s="2" customFormat="1" ht="11.25" customHeight="1">
      <c r="A38" s="18" t="s">
        <v>240</v>
      </c>
      <c r="B38" s="15" t="s">
        <v>239</v>
      </c>
      <c r="C38" s="12">
        <v>24</v>
      </c>
      <c r="D38" s="12">
        <v>710</v>
      </c>
      <c r="E38" s="219">
        <v>50</v>
      </c>
      <c r="F38" s="219">
        <v>60</v>
      </c>
      <c r="G38" s="287">
        <v>50</v>
      </c>
      <c r="H38" s="12">
        <v>50</v>
      </c>
      <c r="I38" s="12">
        <v>50</v>
      </c>
      <c r="J38" s="152"/>
    </row>
    <row r="39" spans="1:10" s="2" customFormat="1" ht="11.25" customHeight="1">
      <c r="A39" s="18" t="s">
        <v>241</v>
      </c>
      <c r="B39" s="15" t="s">
        <v>370</v>
      </c>
      <c r="C39" s="12">
        <v>31635</v>
      </c>
      <c r="D39" s="12">
        <v>49374</v>
      </c>
      <c r="E39" s="219">
        <v>50000</v>
      </c>
      <c r="F39" s="219">
        <v>50000</v>
      </c>
      <c r="G39" s="287">
        <v>50000</v>
      </c>
      <c r="H39" s="12">
        <v>50000</v>
      </c>
      <c r="I39" s="12">
        <v>50000</v>
      </c>
      <c r="J39" s="152"/>
    </row>
    <row r="40" spans="1:10" s="2" customFormat="1" ht="11.25" customHeight="1">
      <c r="A40" s="19">
        <v>16223001</v>
      </c>
      <c r="B40" s="15" t="s">
        <v>242</v>
      </c>
      <c r="C40" s="12">
        <v>15562</v>
      </c>
      <c r="D40" s="12">
        <v>4786</v>
      </c>
      <c r="E40" s="219">
        <v>5000</v>
      </c>
      <c r="F40" s="219">
        <v>500</v>
      </c>
      <c r="G40" s="287">
        <v>5000</v>
      </c>
      <c r="H40" s="12">
        <v>5000</v>
      </c>
      <c r="I40" s="12">
        <v>5000</v>
      </c>
      <c r="J40" s="152"/>
    </row>
    <row r="41" spans="1:10" s="2" customFormat="1" ht="11.25" customHeight="1">
      <c r="A41" s="19">
        <v>17223001</v>
      </c>
      <c r="B41" s="15" t="s">
        <v>383</v>
      </c>
      <c r="C41" s="12">
        <v>0</v>
      </c>
      <c r="D41" s="12">
        <v>0</v>
      </c>
      <c r="E41" s="219">
        <v>0</v>
      </c>
      <c r="F41" s="219">
        <v>5000</v>
      </c>
      <c r="G41" s="287">
        <v>5000</v>
      </c>
      <c r="H41" s="12">
        <v>1000</v>
      </c>
      <c r="I41" s="12">
        <v>500</v>
      </c>
      <c r="J41" s="152"/>
    </row>
    <row r="42" spans="1:10" s="2" customFormat="1" ht="11.25" customHeight="1">
      <c r="A42" s="39"/>
      <c r="B42" s="38"/>
      <c r="C42" s="152"/>
      <c r="D42" s="152"/>
      <c r="E42" s="152"/>
      <c r="F42" s="152"/>
      <c r="G42" s="152"/>
      <c r="H42" s="152"/>
      <c r="I42" s="200"/>
      <c r="J42" s="152"/>
    </row>
    <row r="43" spans="1:10" s="2" customFormat="1" ht="11.25" customHeight="1" thickBot="1">
      <c r="A43" s="37"/>
      <c r="B43" s="38"/>
      <c r="C43" s="152"/>
      <c r="D43" s="152"/>
      <c r="E43" s="152"/>
      <c r="F43" s="152"/>
      <c r="G43" s="152"/>
      <c r="H43" s="152"/>
      <c r="I43" s="200"/>
      <c r="J43" s="152"/>
    </row>
    <row r="44" spans="1:10" s="2" customFormat="1" ht="11.25" customHeight="1" thickBot="1">
      <c r="A44" s="43" t="s">
        <v>23</v>
      </c>
      <c r="B44" s="44"/>
      <c r="C44" s="189">
        <f t="shared" ref="C44:I44" si="4">SUM(C45:C49)</f>
        <v>55796</v>
      </c>
      <c r="D44" s="189">
        <f t="shared" si="4"/>
        <v>29559</v>
      </c>
      <c r="E44" s="189">
        <f t="shared" si="4"/>
        <v>36750</v>
      </c>
      <c r="F44" s="189">
        <f t="shared" si="4"/>
        <v>41940</v>
      </c>
      <c r="G44" s="189">
        <f t="shared" si="4"/>
        <v>41750</v>
      </c>
      <c r="H44" s="189">
        <f t="shared" si="4"/>
        <v>36750</v>
      </c>
      <c r="I44" s="189">
        <f t="shared" si="4"/>
        <v>36750</v>
      </c>
      <c r="J44" s="152"/>
    </row>
    <row r="45" spans="1:10" s="3" customFormat="1" ht="11.25" customHeight="1">
      <c r="A45" s="20">
        <v>292006</v>
      </c>
      <c r="B45" s="14" t="s">
        <v>90</v>
      </c>
      <c r="C45" s="13">
        <v>133</v>
      </c>
      <c r="D45" s="13">
        <v>317</v>
      </c>
      <c r="E45" s="267">
        <v>250</v>
      </c>
      <c r="F45" s="267">
        <v>0</v>
      </c>
      <c r="G45" s="288">
        <v>250</v>
      </c>
      <c r="H45" s="13">
        <v>250</v>
      </c>
      <c r="I45" s="12">
        <v>250</v>
      </c>
      <c r="J45" s="153"/>
    </row>
    <row r="46" spans="1:10" s="3" customFormat="1" ht="11.25" customHeight="1">
      <c r="A46" s="19">
        <v>292008</v>
      </c>
      <c r="B46" s="15" t="s">
        <v>58</v>
      </c>
      <c r="C46" s="13">
        <v>545</v>
      </c>
      <c r="D46" s="13">
        <v>589</v>
      </c>
      <c r="E46" s="267">
        <v>500</v>
      </c>
      <c r="F46" s="267">
        <v>230</v>
      </c>
      <c r="G46" s="288">
        <v>500</v>
      </c>
      <c r="H46" s="13">
        <v>500</v>
      </c>
      <c r="I46" s="12">
        <v>500</v>
      </c>
      <c r="J46" s="153"/>
    </row>
    <row r="47" spans="1:10" s="3" customFormat="1" ht="11.25" customHeight="1">
      <c r="A47" s="19">
        <v>292012</v>
      </c>
      <c r="B47" s="15" t="s">
        <v>346</v>
      </c>
      <c r="C47" s="13">
        <v>52938</v>
      </c>
      <c r="D47" s="13">
        <v>28392</v>
      </c>
      <c r="E47" s="267">
        <v>35000</v>
      </c>
      <c r="F47" s="267">
        <v>41600</v>
      </c>
      <c r="G47" s="288">
        <v>40000</v>
      </c>
      <c r="H47" s="13">
        <v>35000</v>
      </c>
      <c r="I47" s="12">
        <v>35000</v>
      </c>
      <c r="J47" s="153"/>
    </row>
    <row r="48" spans="1:10" s="3" customFormat="1" ht="11.25" customHeight="1">
      <c r="A48" s="19">
        <v>292017</v>
      </c>
      <c r="B48" s="15" t="s">
        <v>211</v>
      </c>
      <c r="C48" s="13">
        <v>2180</v>
      </c>
      <c r="D48" s="13">
        <v>261</v>
      </c>
      <c r="E48" s="267">
        <v>1000</v>
      </c>
      <c r="F48" s="267">
        <v>110</v>
      </c>
      <c r="G48" s="288">
        <v>1000</v>
      </c>
      <c r="H48" s="13">
        <v>1000</v>
      </c>
      <c r="I48" s="12">
        <v>1000</v>
      </c>
      <c r="J48" s="153"/>
    </row>
    <row r="49" spans="1:10" s="3" customFormat="1" ht="11.25" customHeight="1">
      <c r="A49" s="19">
        <v>292027</v>
      </c>
      <c r="B49" s="15" t="s">
        <v>326</v>
      </c>
      <c r="C49" s="13">
        <v>0</v>
      </c>
      <c r="D49" s="13">
        <v>0</v>
      </c>
      <c r="E49" s="267">
        <v>0</v>
      </c>
      <c r="F49" s="267">
        <v>0</v>
      </c>
      <c r="G49" s="288">
        <v>0</v>
      </c>
      <c r="H49" s="13">
        <v>0</v>
      </c>
      <c r="I49" s="12">
        <v>0</v>
      </c>
      <c r="J49" s="153"/>
    </row>
    <row r="50" spans="1:10" s="3" customFormat="1" ht="11.25" customHeight="1">
      <c r="A50" s="217"/>
      <c r="B50" s="218"/>
      <c r="C50" s="200"/>
      <c r="D50" s="200"/>
      <c r="E50" s="200"/>
      <c r="F50" s="200"/>
      <c r="G50" s="200"/>
      <c r="H50" s="200"/>
      <c r="I50" s="200"/>
      <c r="J50" s="153"/>
    </row>
    <row r="51" spans="1:10" s="2" customFormat="1" ht="11.25" customHeight="1" thickBot="1">
      <c r="A51" s="39"/>
      <c r="B51" s="38"/>
      <c r="C51" s="152"/>
      <c r="D51" s="152"/>
      <c r="E51" s="152"/>
      <c r="F51" s="152"/>
      <c r="G51" s="152"/>
      <c r="H51" s="152"/>
      <c r="I51" s="200"/>
      <c r="J51" s="152"/>
    </row>
    <row r="52" spans="1:10" s="2" customFormat="1" ht="11.25" customHeight="1">
      <c r="A52" s="231" t="s">
        <v>59</v>
      </c>
      <c r="B52" s="232"/>
      <c r="C52" s="194">
        <f t="shared" ref="C52:I52" si="5">SUM(C53:C66)</f>
        <v>702973</v>
      </c>
      <c r="D52" s="194">
        <f t="shared" si="5"/>
        <v>893578</v>
      </c>
      <c r="E52" s="194">
        <f t="shared" si="5"/>
        <v>881590</v>
      </c>
      <c r="F52" s="194">
        <f t="shared" si="5"/>
        <v>957220</v>
      </c>
      <c r="G52" s="194">
        <f t="shared" si="5"/>
        <v>1010570</v>
      </c>
      <c r="H52" s="194">
        <f t="shared" si="5"/>
        <v>931030</v>
      </c>
      <c r="I52" s="194">
        <f t="shared" si="5"/>
        <v>931030</v>
      </c>
      <c r="J52" s="152"/>
    </row>
    <row r="53" spans="1:10" s="2" customFormat="1" ht="11.25" customHeight="1">
      <c r="A53" s="19" t="s">
        <v>356</v>
      </c>
      <c r="B53" s="15" t="s">
        <v>91</v>
      </c>
      <c r="C53" s="12">
        <v>670382</v>
      </c>
      <c r="D53" s="12">
        <v>759359</v>
      </c>
      <c r="E53" s="219">
        <v>776130</v>
      </c>
      <c r="F53" s="219">
        <v>815540</v>
      </c>
      <c r="G53" s="287">
        <v>851580</v>
      </c>
      <c r="H53" s="12">
        <v>851580</v>
      </c>
      <c r="I53" s="12">
        <v>851580</v>
      </c>
      <c r="J53" s="152"/>
    </row>
    <row r="54" spans="1:10" s="2" customFormat="1" ht="11.25" customHeight="1">
      <c r="A54" s="19">
        <v>311</v>
      </c>
      <c r="B54" s="15" t="s">
        <v>308</v>
      </c>
      <c r="C54" s="12">
        <v>500</v>
      </c>
      <c r="D54" s="12">
        <v>1000</v>
      </c>
      <c r="E54" s="219">
        <v>1000</v>
      </c>
      <c r="F54" s="219">
        <v>500</v>
      </c>
      <c r="G54" s="287">
        <v>500</v>
      </c>
      <c r="H54" s="12">
        <v>1000</v>
      </c>
      <c r="I54" s="12">
        <v>1000</v>
      </c>
      <c r="J54" s="152"/>
    </row>
    <row r="55" spans="1:10" s="2" customFormat="1" ht="11.25" customHeight="1">
      <c r="A55" s="19">
        <v>312001</v>
      </c>
      <c r="B55" s="15" t="s">
        <v>362</v>
      </c>
      <c r="C55" s="12">
        <v>0</v>
      </c>
      <c r="D55" s="12">
        <v>13205</v>
      </c>
      <c r="E55" s="219">
        <v>0</v>
      </c>
      <c r="F55" s="219">
        <v>0</v>
      </c>
      <c r="G55" s="287">
        <v>0</v>
      </c>
      <c r="H55" s="12">
        <v>0</v>
      </c>
      <c r="I55" s="12">
        <v>0</v>
      </c>
      <c r="J55" s="152"/>
    </row>
    <row r="56" spans="1:10" s="2" customFormat="1" ht="11.25" customHeight="1">
      <c r="A56" s="19" t="s">
        <v>261</v>
      </c>
      <c r="B56" s="15" t="s">
        <v>262</v>
      </c>
      <c r="C56" s="12">
        <v>2917</v>
      </c>
      <c r="D56" s="12">
        <v>1165</v>
      </c>
      <c r="E56" s="219">
        <v>1000</v>
      </c>
      <c r="F56" s="219">
        <v>1270</v>
      </c>
      <c r="G56" s="287">
        <v>1270</v>
      </c>
      <c r="H56" s="12">
        <v>0</v>
      </c>
      <c r="I56" s="12">
        <v>0</v>
      </c>
      <c r="J56" s="152"/>
    </row>
    <row r="57" spans="1:10" s="2" customFormat="1" ht="11.25" customHeight="1">
      <c r="A57" s="19" t="s">
        <v>259</v>
      </c>
      <c r="B57" s="15" t="s">
        <v>260</v>
      </c>
      <c r="C57" s="12">
        <v>414</v>
      </c>
      <c r="D57" s="12">
        <v>403</v>
      </c>
      <c r="E57" s="219">
        <v>400</v>
      </c>
      <c r="F57" s="219">
        <v>410</v>
      </c>
      <c r="G57" s="287">
        <v>410</v>
      </c>
      <c r="H57" s="12">
        <v>400</v>
      </c>
      <c r="I57" s="12">
        <v>400</v>
      </c>
      <c r="J57" s="152"/>
    </row>
    <row r="58" spans="1:10" s="2" customFormat="1" ht="11.25" customHeight="1">
      <c r="A58" s="19" t="s">
        <v>263</v>
      </c>
      <c r="B58" s="15" t="s">
        <v>264</v>
      </c>
      <c r="C58" s="12">
        <v>6913</v>
      </c>
      <c r="D58" s="12">
        <v>8003</v>
      </c>
      <c r="E58" s="219">
        <v>6480</v>
      </c>
      <c r="F58" s="219">
        <v>8900</v>
      </c>
      <c r="G58" s="287">
        <v>8900</v>
      </c>
      <c r="H58" s="12">
        <v>6480</v>
      </c>
      <c r="I58" s="12">
        <v>6480</v>
      </c>
      <c r="J58" s="152"/>
    </row>
    <row r="59" spans="1:10" s="2" customFormat="1" ht="11.25" customHeight="1">
      <c r="A59" s="19" t="s">
        <v>265</v>
      </c>
      <c r="B59" s="15" t="s">
        <v>266</v>
      </c>
      <c r="C59" s="12">
        <v>2072</v>
      </c>
      <c r="D59" s="12">
        <v>5781</v>
      </c>
      <c r="E59" s="219">
        <v>2900</v>
      </c>
      <c r="F59" s="219">
        <v>3500</v>
      </c>
      <c r="G59" s="287">
        <v>3500</v>
      </c>
      <c r="H59" s="12">
        <v>1890</v>
      </c>
      <c r="I59" s="12">
        <v>1890</v>
      </c>
      <c r="J59" s="152"/>
    </row>
    <row r="60" spans="1:10" s="2" customFormat="1" ht="11.25" customHeight="1">
      <c r="A60" s="19" t="s">
        <v>267</v>
      </c>
      <c r="B60" s="15" t="s">
        <v>268</v>
      </c>
      <c r="C60" s="12">
        <v>2019</v>
      </c>
      <c r="D60" s="12">
        <v>54330</v>
      </c>
      <c r="E60" s="219">
        <v>40000</v>
      </c>
      <c r="F60" s="219">
        <v>73690</v>
      </c>
      <c r="G60" s="287">
        <v>85000</v>
      </c>
      <c r="H60" s="12">
        <v>40000</v>
      </c>
      <c r="I60" s="12">
        <v>40000</v>
      </c>
      <c r="J60" s="152"/>
    </row>
    <row r="61" spans="1:10" s="2" customFormat="1" ht="11.25" customHeight="1">
      <c r="A61" s="19" t="s">
        <v>269</v>
      </c>
      <c r="B61" s="15" t="s">
        <v>270</v>
      </c>
      <c r="C61" s="12">
        <v>349</v>
      </c>
      <c r="D61" s="12">
        <v>266</v>
      </c>
      <c r="E61" s="219">
        <v>300</v>
      </c>
      <c r="F61" s="219">
        <v>200</v>
      </c>
      <c r="G61" s="287">
        <v>200</v>
      </c>
      <c r="H61" s="12">
        <v>300</v>
      </c>
      <c r="I61" s="12">
        <v>300</v>
      </c>
      <c r="J61" s="152"/>
    </row>
    <row r="62" spans="1:10" s="2" customFormat="1" ht="11.25" customHeight="1">
      <c r="A62" s="19" t="s">
        <v>357</v>
      </c>
      <c r="B62" s="15" t="s">
        <v>360</v>
      </c>
      <c r="C62" s="12">
        <v>0</v>
      </c>
      <c r="D62" s="12">
        <v>25038</v>
      </c>
      <c r="E62" s="219">
        <v>24000</v>
      </c>
      <c r="F62" s="219">
        <v>20000</v>
      </c>
      <c r="G62" s="287">
        <v>26000</v>
      </c>
      <c r="H62" s="12">
        <v>0</v>
      </c>
      <c r="I62" s="12">
        <v>0</v>
      </c>
      <c r="J62" s="152"/>
    </row>
    <row r="63" spans="1:10" s="2" customFormat="1" ht="11.25" customHeight="1">
      <c r="A63" s="19" t="s">
        <v>271</v>
      </c>
      <c r="B63" s="15" t="s">
        <v>272</v>
      </c>
      <c r="C63" s="12">
        <v>1432</v>
      </c>
      <c r="D63" s="12">
        <v>1424</v>
      </c>
      <c r="E63" s="219">
        <v>1430</v>
      </c>
      <c r="F63" s="219">
        <v>1420</v>
      </c>
      <c r="G63" s="287">
        <v>1420</v>
      </c>
      <c r="H63" s="12">
        <v>1430</v>
      </c>
      <c r="I63" s="12">
        <v>1430</v>
      </c>
      <c r="J63" s="152"/>
    </row>
    <row r="64" spans="1:10" s="2" customFormat="1" ht="11.25" customHeight="1">
      <c r="A64" s="19" t="s">
        <v>384</v>
      </c>
      <c r="B64" s="15" t="s">
        <v>385</v>
      </c>
      <c r="C64" s="12">
        <v>0</v>
      </c>
      <c r="D64" s="12">
        <v>0</v>
      </c>
      <c r="E64" s="219">
        <v>0</v>
      </c>
      <c r="F64" s="219">
        <v>6720</v>
      </c>
      <c r="G64" s="287">
        <v>6720</v>
      </c>
      <c r="H64" s="12">
        <v>0</v>
      </c>
      <c r="I64" s="12">
        <v>0</v>
      </c>
      <c r="J64" s="152"/>
    </row>
    <row r="65" spans="1:10" s="2" customFormat="1" ht="11.25" customHeight="1">
      <c r="A65" s="19" t="s">
        <v>273</v>
      </c>
      <c r="B65" s="15" t="s">
        <v>274</v>
      </c>
      <c r="C65" s="12">
        <v>15839</v>
      </c>
      <c r="D65" s="12">
        <v>23535</v>
      </c>
      <c r="E65" s="219">
        <v>27800</v>
      </c>
      <c r="F65" s="219">
        <v>25000</v>
      </c>
      <c r="G65" s="287">
        <v>25000</v>
      </c>
      <c r="H65" s="12">
        <v>27800</v>
      </c>
      <c r="I65" s="12">
        <v>27800</v>
      </c>
      <c r="J65" s="152"/>
    </row>
    <row r="66" spans="1:10" s="2" customFormat="1" ht="11.25" customHeight="1">
      <c r="A66" s="19" t="s">
        <v>275</v>
      </c>
      <c r="B66" s="15" t="s">
        <v>276</v>
      </c>
      <c r="C66" s="12">
        <v>136</v>
      </c>
      <c r="D66" s="12">
        <v>69</v>
      </c>
      <c r="E66" s="219">
        <v>150</v>
      </c>
      <c r="F66" s="219">
        <v>70</v>
      </c>
      <c r="G66" s="287">
        <v>70</v>
      </c>
      <c r="H66" s="12">
        <v>150</v>
      </c>
      <c r="I66" s="12">
        <v>150</v>
      </c>
      <c r="J66" s="152"/>
    </row>
    <row r="67" spans="1:10" s="2" customFormat="1" ht="11.25" customHeight="1" thickBot="1">
      <c r="A67" s="217"/>
      <c r="B67" s="230"/>
      <c r="C67" s="233"/>
      <c r="D67" s="200"/>
      <c r="E67" s="200"/>
      <c r="F67" s="200"/>
      <c r="G67" s="200"/>
      <c r="H67" s="200"/>
      <c r="I67" s="200"/>
      <c r="J67" s="152"/>
    </row>
    <row r="68" spans="1:10" s="2" customFormat="1" ht="11.25" customHeight="1" thickBot="1">
      <c r="A68" s="304" t="s">
        <v>143</v>
      </c>
      <c r="B68" s="305"/>
      <c r="C68" s="277">
        <f>C6+C12+C17+C23+C44+C52</f>
        <v>2595198</v>
      </c>
      <c r="D68" s="277">
        <f t="shared" ref="D68:I68" si="6">D6+D12+D17+D23+D44+D52</f>
        <v>2892541</v>
      </c>
      <c r="E68" s="277">
        <f t="shared" si="6"/>
        <v>2900890</v>
      </c>
      <c r="F68" s="277">
        <f t="shared" si="6"/>
        <v>2911890</v>
      </c>
      <c r="G68" s="277">
        <f t="shared" si="6"/>
        <v>3175870</v>
      </c>
      <c r="H68" s="277">
        <f t="shared" si="6"/>
        <v>3005370</v>
      </c>
      <c r="I68" s="277">
        <f t="shared" si="6"/>
        <v>3003130</v>
      </c>
      <c r="J68" s="152"/>
    </row>
    <row r="69" spans="1:10" s="2" customFormat="1" ht="11.25" customHeight="1">
      <c r="A69" s="214"/>
      <c r="B69" s="214"/>
      <c r="C69" s="215"/>
      <c r="D69" s="215"/>
      <c r="E69" s="215"/>
      <c r="F69" s="215"/>
      <c r="G69" s="215"/>
      <c r="H69" s="215"/>
      <c r="I69" s="215"/>
      <c r="J69" s="152"/>
    </row>
    <row r="70" spans="1:10" s="2" customFormat="1" ht="11.25" customHeight="1">
      <c r="A70" s="312" t="s">
        <v>195</v>
      </c>
      <c r="B70" s="312"/>
      <c r="C70" s="229">
        <f t="shared" ref="C70:I70" si="7">SUM(C71:C76)</f>
        <v>237844</v>
      </c>
      <c r="D70" s="229">
        <f t="shared" ref="D70:H70" si="8">SUM(D71:D76)</f>
        <v>462283</v>
      </c>
      <c r="E70" s="229">
        <f t="shared" si="8"/>
        <v>796240</v>
      </c>
      <c r="F70" s="229">
        <f t="shared" si="8"/>
        <v>462000</v>
      </c>
      <c r="G70" s="229">
        <f t="shared" si="8"/>
        <v>391000</v>
      </c>
      <c r="H70" s="229">
        <f t="shared" si="8"/>
        <v>1000</v>
      </c>
      <c r="I70" s="229">
        <f t="shared" si="7"/>
        <v>1000</v>
      </c>
      <c r="J70" s="152"/>
    </row>
    <row r="71" spans="1:10" s="2" customFormat="1" ht="11.25" customHeight="1">
      <c r="A71" s="19">
        <v>233001</v>
      </c>
      <c r="B71" s="216" t="s">
        <v>196</v>
      </c>
      <c r="C71" s="12">
        <v>9985</v>
      </c>
      <c r="D71" s="12">
        <v>444168</v>
      </c>
      <c r="E71" s="219">
        <v>100000</v>
      </c>
      <c r="F71" s="219">
        <v>98440</v>
      </c>
      <c r="G71" s="287">
        <v>1000</v>
      </c>
      <c r="H71" s="12">
        <v>1000</v>
      </c>
      <c r="I71" s="12">
        <v>1000</v>
      </c>
      <c r="J71" s="152"/>
    </row>
    <row r="72" spans="1:10" s="2" customFormat="1" ht="11.25" customHeight="1">
      <c r="A72" s="19">
        <v>322001</v>
      </c>
      <c r="B72" s="216" t="s">
        <v>386</v>
      </c>
      <c r="C72" s="12">
        <v>0</v>
      </c>
      <c r="D72" s="12">
        <v>0</v>
      </c>
      <c r="E72" s="219">
        <v>0</v>
      </c>
      <c r="F72" s="219">
        <v>9320</v>
      </c>
      <c r="G72" s="287">
        <v>48000</v>
      </c>
      <c r="H72" s="12">
        <v>0</v>
      </c>
      <c r="I72" s="12">
        <v>0</v>
      </c>
      <c r="J72" s="152"/>
    </row>
    <row r="73" spans="1:10" s="2" customFormat="1" ht="11.25" customHeight="1">
      <c r="A73" s="19" t="s">
        <v>342</v>
      </c>
      <c r="B73" s="216" t="s">
        <v>341</v>
      </c>
      <c r="C73" s="12">
        <v>14000</v>
      </c>
      <c r="D73" s="12">
        <v>0</v>
      </c>
      <c r="E73" s="219">
        <v>0</v>
      </c>
      <c r="F73" s="219">
        <v>0</v>
      </c>
      <c r="G73" s="287">
        <v>0</v>
      </c>
      <c r="H73" s="12">
        <v>0</v>
      </c>
      <c r="I73" s="12">
        <v>0</v>
      </c>
      <c r="J73" s="152"/>
    </row>
    <row r="74" spans="1:10" s="2" customFormat="1" ht="11.25" customHeight="1">
      <c r="A74" s="19">
        <v>322001</v>
      </c>
      <c r="B74" s="216" t="s">
        <v>334</v>
      </c>
      <c r="C74" s="12">
        <v>213859</v>
      </c>
      <c r="D74" s="12">
        <v>18115</v>
      </c>
      <c r="E74" s="219">
        <v>0</v>
      </c>
      <c r="F74" s="219">
        <v>0</v>
      </c>
      <c r="G74" s="287">
        <v>0</v>
      </c>
      <c r="H74" s="12">
        <v>0</v>
      </c>
      <c r="I74" s="12">
        <v>0</v>
      </c>
      <c r="J74" s="152"/>
    </row>
    <row r="75" spans="1:10" s="2" customFormat="1" ht="11.25" customHeight="1">
      <c r="A75" s="19">
        <v>322001</v>
      </c>
      <c r="B75" s="216" t="s">
        <v>332</v>
      </c>
      <c r="C75" s="12">
        <v>0</v>
      </c>
      <c r="D75" s="12">
        <v>0</v>
      </c>
      <c r="E75" s="219">
        <v>354240</v>
      </c>
      <c r="F75" s="219">
        <v>354240</v>
      </c>
      <c r="G75" s="287">
        <v>0</v>
      </c>
      <c r="H75" s="12">
        <v>0</v>
      </c>
      <c r="I75" s="12">
        <v>0</v>
      </c>
      <c r="J75" s="152"/>
    </row>
    <row r="76" spans="1:10" s="2" customFormat="1" ht="11.25" customHeight="1">
      <c r="A76" s="19">
        <v>322001</v>
      </c>
      <c r="B76" s="216" t="s">
        <v>333</v>
      </c>
      <c r="C76" s="12">
        <v>0</v>
      </c>
      <c r="D76" s="12">
        <v>0</v>
      </c>
      <c r="E76" s="219">
        <v>342000</v>
      </c>
      <c r="F76" s="219">
        <v>0</v>
      </c>
      <c r="G76" s="287">
        <v>342000</v>
      </c>
      <c r="H76" s="12">
        <v>0</v>
      </c>
      <c r="I76" s="12">
        <v>0</v>
      </c>
      <c r="J76" s="152"/>
    </row>
    <row r="77" spans="1:10" s="2" customFormat="1" ht="11.25" customHeight="1">
      <c r="A77" s="214"/>
      <c r="B77" s="214"/>
      <c r="C77" s="215"/>
      <c r="D77" s="215"/>
      <c r="E77" s="215"/>
      <c r="F77" s="215"/>
      <c r="G77" s="215"/>
      <c r="H77" s="215"/>
      <c r="I77" s="215"/>
      <c r="J77" s="152"/>
    </row>
    <row r="78" spans="1:10" s="2" customFormat="1" ht="11.25" customHeight="1">
      <c r="A78" s="310" t="s">
        <v>220</v>
      </c>
      <c r="B78" s="311"/>
      <c r="C78" s="241">
        <f t="shared" ref="C78:J78" si="9">SUM(C79:C81)</f>
        <v>0</v>
      </c>
      <c r="D78" s="241">
        <f t="shared" si="9"/>
        <v>5317</v>
      </c>
      <c r="E78" s="241">
        <f t="shared" si="9"/>
        <v>189280</v>
      </c>
      <c r="F78" s="241">
        <f t="shared" si="9"/>
        <v>0</v>
      </c>
      <c r="G78" s="241">
        <f t="shared" si="9"/>
        <v>312670</v>
      </c>
      <c r="H78" s="241">
        <f t="shared" si="9"/>
        <v>0</v>
      </c>
      <c r="I78" s="241">
        <f t="shared" si="9"/>
        <v>0</v>
      </c>
      <c r="J78" s="292">
        <f t="shared" si="9"/>
        <v>0</v>
      </c>
    </row>
    <row r="79" spans="1:10" s="2" customFormat="1" ht="11.25" customHeight="1">
      <c r="A79" s="216">
        <v>453</v>
      </c>
      <c r="B79" s="259" t="s">
        <v>246</v>
      </c>
      <c r="C79" s="12">
        <v>0</v>
      </c>
      <c r="D79" s="12">
        <v>0</v>
      </c>
      <c r="E79" s="219">
        <v>189280</v>
      </c>
      <c r="F79" s="219">
        <v>0</v>
      </c>
      <c r="G79" s="287">
        <v>312670</v>
      </c>
      <c r="H79" s="12">
        <v>0</v>
      </c>
      <c r="I79" s="12">
        <v>0</v>
      </c>
      <c r="J79" s="242"/>
    </row>
    <row r="80" spans="1:10" s="2" customFormat="1" ht="11.25" customHeight="1">
      <c r="A80" s="19">
        <v>514001</v>
      </c>
      <c r="B80" s="259" t="s">
        <v>380</v>
      </c>
      <c r="C80" s="12">
        <v>0</v>
      </c>
      <c r="D80" s="12">
        <v>5317</v>
      </c>
      <c r="E80" s="219">
        <v>0</v>
      </c>
      <c r="F80" s="219">
        <v>0</v>
      </c>
      <c r="G80" s="287">
        <v>0</v>
      </c>
      <c r="H80" s="12">
        <v>0</v>
      </c>
      <c r="I80" s="12">
        <v>0</v>
      </c>
      <c r="J80" s="242"/>
    </row>
    <row r="81" spans="1:10" s="2" customFormat="1" ht="11.25" customHeight="1">
      <c r="A81" s="19">
        <v>454001</v>
      </c>
      <c r="B81" s="216" t="s">
        <v>197</v>
      </c>
      <c r="C81" s="12">
        <v>0</v>
      </c>
      <c r="D81" s="12">
        <v>0</v>
      </c>
      <c r="E81" s="219">
        <v>0</v>
      </c>
      <c r="F81" s="219">
        <v>0</v>
      </c>
      <c r="G81" s="287">
        <v>0</v>
      </c>
      <c r="H81" s="12">
        <v>0</v>
      </c>
      <c r="I81" s="12">
        <v>0</v>
      </c>
      <c r="J81" s="152"/>
    </row>
    <row r="82" spans="1:10" s="2" customFormat="1" ht="11.25" customHeight="1">
      <c r="A82" s="217"/>
      <c r="B82" s="300"/>
      <c r="C82" s="200"/>
      <c r="D82" s="200"/>
      <c r="E82" s="200"/>
      <c r="F82" s="200"/>
      <c r="G82" s="200"/>
      <c r="H82" s="200"/>
      <c r="I82" s="200"/>
      <c r="J82" s="152"/>
    </row>
    <row r="83" spans="1:10" s="2" customFormat="1" ht="11.25" customHeight="1">
      <c r="A83" s="39"/>
      <c r="B83" s="38"/>
      <c r="C83" s="200"/>
      <c r="D83" s="200"/>
      <c r="E83" s="200"/>
      <c r="F83" s="200"/>
      <c r="G83" s="200"/>
      <c r="H83" s="200"/>
      <c r="I83" s="200"/>
      <c r="J83" s="152"/>
    </row>
    <row r="84" spans="1:10" s="2" customFormat="1" ht="11.25" customHeight="1">
      <c r="A84" s="283"/>
      <c r="B84" s="240" t="s">
        <v>318</v>
      </c>
      <c r="C84" s="12">
        <v>70233</v>
      </c>
      <c r="D84" s="12">
        <v>32053</v>
      </c>
      <c r="E84" s="219">
        <v>221000</v>
      </c>
      <c r="F84" s="219">
        <v>143000</v>
      </c>
      <c r="G84" s="287">
        <v>110000</v>
      </c>
      <c r="H84" s="12">
        <v>144230</v>
      </c>
      <c r="I84" s="12">
        <v>144230</v>
      </c>
      <c r="J84" s="152"/>
    </row>
    <row r="85" spans="1:10" s="2" customFormat="1" ht="11.25" customHeight="1">
      <c r="A85" s="173"/>
      <c r="B85" s="240" t="s">
        <v>171</v>
      </c>
      <c r="C85" s="12">
        <v>80618</v>
      </c>
      <c r="D85" s="12">
        <v>49246</v>
      </c>
      <c r="E85" s="219">
        <v>37420</v>
      </c>
      <c r="F85" s="219">
        <v>37420</v>
      </c>
      <c r="G85" s="287">
        <v>34110</v>
      </c>
      <c r="H85" s="12">
        <v>37420</v>
      </c>
      <c r="I85" s="12">
        <v>37420</v>
      </c>
      <c r="J85" s="152"/>
    </row>
    <row r="86" spans="1:10" s="2" customFormat="1" ht="11.25" customHeight="1">
      <c r="A86" s="40"/>
      <c r="B86" s="38"/>
      <c r="C86" s="200"/>
      <c r="D86" s="200"/>
      <c r="E86" s="200"/>
      <c r="F86" s="200"/>
      <c r="G86" s="200"/>
      <c r="H86" s="200"/>
      <c r="I86" s="200"/>
      <c r="J86" s="152"/>
    </row>
    <row r="87" spans="1:10" s="2" customFormat="1" ht="11.25" customHeight="1" thickBot="1">
      <c r="A87" s="40"/>
      <c r="B87" s="38"/>
      <c r="C87" s="152"/>
      <c r="D87" s="152"/>
      <c r="E87" s="152"/>
      <c r="F87" s="152"/>
      <c r="G87" s="152"/>
      <c r="H87" s="152"/>
      <c r="I87" s="200"/>
      <c r="J87" s="152"/>
    </row>
    <row r="88" spans="1:10" s="2" customFormat="1" ht="15.75" thickBot="1">
      <c r="A88" s="41" t="s">
        <v>221</v>
      </c>
      <c r="B88" s="49"/>
      <c r="C88" s="227">
        <f t="shared" ref="C88:I88" si="10">C68+C85+C84</f>
        <v>2746049</v>
      </c>
      <c r="D88" s="227">
        <f t="shared" si="10"/>
        <v>2973840</v>
      </c>
      <c r="E88" s="227">
        <f t="shared" si="10"/>
        <v>3159310</v>
      </c>
      <c r="F88" s="227">
        <f t="shared" si="10"/>
        <v>3092310</v>
      </c>
      <c r="G88" s="227">
        <f t="shared" si="10"/>
        <v>3319980</v>
      </c>
      <c r="H88" s="227">
        <f t="shared" si="10"/>
        <v>3187020</v>
      </c>
      <c r="I88" s="295">
        <f t="shared" si="10"/>
        <v>3184780</v>
      </c>
      <c r="J88" s="152"/>
    </row>
    <row r="89" spans="1:10" s="2" customFormat="1" ht="15.75" thickBot="1">
      <c r="A89" s="243" t="s">
        <v>195</v>
      </c>
      <c r="B89" s="244"/>
      <c r="C89" s="245">
        <f t="shared" ref="C89:H89" si="11">C70</f>
        <v>237844</v>
      </c>
      <c r="D89" s="245">
        <f t="shared" si="11"/>
        <v>462283</v>
      </c>
      <c r="E89" s="245">
        <f t="shared" si="11"/>
        <v>796240</v>
      </c>
      <c r="F89" s="245">
        <f t="shared" si="11"/>
        <v>462000</v>
      </c>
      <c r="G89" s="245">
        <f t="shared" si="11"/>
        <v>391000</v>
      </c>
      <c r="H89" s="245">
        <f t="shared" si="11"/>
        <v>1000</v>
      </c>
      <c r="I89" s="246">
        <f>I70</f>
        <v>1000</v>
      </c>
      <c r="J89" s="152"/>
    </row>
    <row r="90" spans="1:10" s="2" customFormat="1" ht="15.75" thickBot="1">
      <c r="A90" s="243" t="s">
        <v>220</v>
      </c>
      <c r="B90" s="244"/>
      <c r="C90" s="245">
        <f t="shared" ref="C90:I90" si="12">C78</f>
        <v>0</v>
      </c>
      <c r="D90" s="245">
        <f t="shared" si="12"/>
        <v>5317</v>
      </c>
      <c r="E90" s="245">
        <f t="shared" si="12"/>
        <v>189280</v>
      </c>
      <c r="F90" s="245">
        <f t="shared" si="12"/>
        <v>0</v>
      </c>
      <c r="G90" s="245">
        <f t="shared" si="12"/>
        <v>312670</v>
      </c>
      <c r="H90" s="245">
        <f t="shared" si="12"/>
        <v>0</v>
      </c>
      <c r="I90" s="246">
        <f t="shared" si="12"/>
        <v>0</v>
      </c>
      <c r="J90" s="152"/>
    </row>
    <row r="91" spans="1:10" s="4" customFormat="1" ht="15.75" thickBot="1">
      <c r="A91" s="42" t="s">
        <v>14</v>
      </c>
      <c r="B91" s="50"/>
      <c r="C91" s="228">
        <f t="shared" ref="C91:H91" si="13">SUM(C88:C90)</f>
        <v>2983893</v>
      </c>
      <c r="D91" s="228">
        <f t="shared" si="13"/>
        <v>3441440</v>
      </c>
      <c r="E91" s="228">
        <f t="shared" si="13"/>
        <v>4144830</v>
      </c>
      <c r="F91" s="228">
        <f t="shared" si="13"/>
        <v>3554310</v>
      </c>
      <c r="G91" s="228">
        <f t="shared" si="13"/>
        <v>4023650</v>
      </c>
      <c r="H91" s="228">
        <f t="shared" si="13"/>
        <v>3188020</v>
      </c>
      <c r="I91" s="294">
        <f>SUM(I88:I90)</f>
        <v>3185780</v>
      </c>
      <c r="J91" s="293">
        <f>SUM(J88:J88)</f>
        <v>0</v>
      </c>
    </row>
    <row r="92" spans="1:10" s="4" customFormat="1">
      <c r="A92" s="45"/>
      <c r="C92" s="154"/>
      <c r="D92" s="154"/>
      <c r="E92" s="154"/>
      <c r="F92" s="154"/>
      <c r="G92" s="154"/>
      <c r="H92" s="154"/>
      <c r="I92" s="272"/>
      <c r="J92" s="154"/>
    </row>
    <row r="93" spans="1:10" s="4" customFormat="1">
      <c r="A93" s="45"/>
      <c r="C93" s="154"/>
      <c r="D93" s="154"/>
      <c r="E93" s="154"/>
      <c r="F93" s="154"/>
      <c r="G93" s="154"/>
      <c r="H93" s="154"/>
      <c r="I93" s="272"/>
      <c r="J93" s="154"/>
    </row>
    <row r="94" spans="1:10" ht="15.75">
      <c r="A94" s="45"/>
      <c r="B94" s="46"/>
    </row>
    <row r="95" spans="1:10">
      <c r="A95" s="7"/>
      <c r="B95" s="8"/>
    </row>
    <row r="96" spans="1:10">
      <c r="A96" s="7"/>
      <c r="B96" s="8"/>
    </row>
    <row r="97" spans="1:10">
      <c r="A97" s="7"/>
      <c r="B97" s="8"/>
    </row>
    <row r="98" spans="1:10">
      <c r="A98" s="7"/>
      <c r="B98" s="8"/>
    </row>
    <row r="99" spans="1:10">
      <c r="A99" s="7"/>
      <c r="B99" s="8"/>
    </row>
    <row r="100" spans="1:10">
      <c r="A100" s="7"/>
      <c r="B100" s="8"/>
    </row>
    <row r="101" spans="1:10">
      <c r="A101" s="7"/>
      <c r="B101" s="8"/>
    </row>
    <row r="102" spans="1:10">
      <c r="A102" s="7"/>
      <c r="B102" s="8"/>
    </row>
    <row r="103" spans="1:10">
      <c r="A103" s="7"/>
      <c r="B103" s="8"/>
    </row>
    <row r="104" spans="1:10">
      <c r="A104" s="7"/>
      <c r="B104" s="301"/>
      <c r="C104" s="301"/>
      <c r="D104" s="301"/>
      <c r="E104" s="301"/>
      <c r="F104" s="301"/>
      <c r="G104" s="301"/>
      <c r="H104" s="301"/>
      <c r="I104" s="301"/>
      <c r="J104" s="301"/>
    </row>
    <row r="105" spans="1:10">
      <c r="A105" s="7"/>
      <c r="B105" s="301"/>
      <c r="C105" s="301"/>
      <c r="D105" s="301"/>
      <c r="E105" s="301"/>
      <c r="F105" s="301"/>
      <c r="G105" s="301"/>
      <c r="H105" s="301"/>
      <c r="I105" s="301"/>
      <c r="J105" s="301"/>
    </row>
    <row r="106" spans="1:10">
      <c r="A106" s="7"/>
      <c r="B106" s="8"/>
    </row>
    <row r="107" spans="1:10">
      <c r="A107" s="7"/>
      <c r="B107" s="301"/>
      <c r="C107" s="301"/>
      <c r="D107" s="301"/>
      <c r="E107" s="301"/>
      <c r="F107" s="301"/>
      <c r="G107" s="301"/>
      <c r="H107" s="301"/>
      <c r="I107" s="301"/>
      <c r="J107" s="301"/>
    </row>
    <row r="108" spans="1:10">
      <c r="A108" s="7"/>
      <c r="B108" s="8"/>
    </row>
    <row r="109" spans="1:10">
      <c r="A109" s="7"/>
      <c r="B109" s="8"/>
    </row>
    <row r="110" spans="1:10">
      <c r="A110" s="7"/>
      <c r="B110" s="8"/>
    </row>
    <row r="111" spans="1:10">
      <c r="A111" s="7"/>
      <c r="B111" s="8"/>
    </row>
    <row r="112" spans="1:10">
      <c r="A112" s="7"/>
      <c r="B112" s="8"/>
    </row>
    <row r="113" spans="1:2">
      <c r="A113" s="7"/>
      <c r="B113" s="8"/>
    </row>
    <row r="114" spans="1:2">
      <c r="A114" s="7"/>
      <c r="B114" s="8"/>
    </row>
    <row r="115" spans="1:2">
      <c r="A115" s="7"/>
      <c r="B115" s="8"/>
    </row>
    <row r="116" spans="1:2">
      <c r="A116" s="7"/>
      <c r="B116" s="8"/>
    </row>
    <row r="117" spans="1:2">
      <c r="A117" s="7"/>
      <c r="B117" s="8"/>
    </row>
    <row r="118" spans="1:2">
      <c r="A118" s="7"/>
      <c r="B118" s="8"/>
    </row>
    <row r="119" spans="1:2">
      <c r="A119" s="7"/>
      <c r="B119" s="8"/>
    </row>
    <row r="120" spans="1:2">
      <c r="A120" s="7"/>
      <c r="B120" s="8"/>
    </row>
    <row r="121" spans="1:2">
      <c r="A121" s="7"/>
      <c r="B121" s="8"/>
    </row>
    <row r="122" spans="1:2">
      <c r="A122" s="7"/>
      <c r="B122" s="8"/>
    </row>
    <row r="123" spans="1:2">
      <c r="A123" s="7"/>
      <c r="B123" s="8"/>
    </row>
    <row r="124" spans="1:2">
      <c r="A124" s="7"/>
      <c r="B124" s="8"/>
    </row>
    <row r="125" spans="1:2">
      <c r="A125" s="7"/>
      <c r="B125" s="8"/>
    </row>
    <row r="126" spans="1:2">
      <c r="A126" s="7"/>
      <c r="B126" s="8"/>
    </row>
    <row r="127" spans="1:2">
      <c r="A127" s="7"/>
      <c r="B127" s="8"/>
    </row>
    <row r="128" spans="1:2">
      <c r="A128" s="7"/>
      <c r="B128" s="8"/>
    </row>
    <row r="129" spans="1:2">
      <c r="A129" s="7"/>
      <c r="B129" s="8"/>
    </row>
    <row r="130" spans="1:2">
      <c r="A130" s="7"/>
      <c r="B130" s="8"/>
    </row>
    <row r="131" spans="1:2">
      <c r="A131" s="7"/>
      <c r="B131" s="8"/>
    </row>
    <row r="132" spans="1:2">
      <c r="A132" s="7"/>
      <c r="B132" s="8"/>
    </row>
    <row r="133" spans="1:2">
      <c r="A133" s="7"/>
      <c r="B133" s="8"/>
    </row>
    <row r="134" spans="1:2">
      <c r="A134" s="7"/>
      <c r="B134" s="8"/>
    </row>
    <row r="135" spans="1:2">
      <c r="A135" s="7"/>
      <c r="B135" s="8"/>
    </row>
    <row r="136" spans="1:2">
      <c r="A136" s="7"/>
      <c r="B136" s="8"/>
    </row>
    <row r="137" spans="1:2">
      <c r="A137" s="7"/>
      <c r="B137" s="8"/>
    </row>
    <row r="138" spans="1:2">
      <c r="A138" s="7"/>
      <c r="B138" s="8"/>
    </row>
    <row r="139" spans="1:2">
      <c r="A139" s="7"/>
      <c r="B139" s="8"/>
    </row>
    <row r="140" spans="1:2">
      <c r="A140" s="7"/>
      <c r="B140" s="8"/>
    </row>
    <row r="141" spans="1:2">
      <c r="A141" s="7"/>
      <c r="B141" s="8"/>
    </row>
    <row r="142" spans="1:2">
      <c r="A142" s="7"/>
      <c r="B142" s="8"/>
    </row>
    <row r="143" spans="1:2">
      <c r="A143" s="7"/>
      <c r="B143" s="8"/>
    </row>
    <row r="144" spans="1:2">
      <c r="A144" s="7"/>
      <c r="B144" s="8"/>
    </row>
    <row r="145" spans="1:2">
      <c r="A145" s="7"/>
      <c r="B145" s="8"/>
    </row>
    <row r="146" spans="1:2">
      <c r="A146" s="7"/>
      <c r="B146" s="8"/>
    </row>
    <row r="147" spans="1:2">
      <c r="A147" s="7"/>
      <c r="B147" s="8"/>
    </row>
    <row r="148" spans="1:2">
      <c r="A148" s="7"/>
      <c r="B148" s="8"/>
    </row>
    <row r="149" spans="1:2">
      <c r="A149" s="7"/>
      <c r="B149" s="8"/>
    </row>
    <row r="150" spans="1:2">
      <c r="A150" s="7"/>
      <c r="B150" s="8"/>
    </row>
    <row r="151" spans="1:2">
      <c r="A151" s="7"/>
      <c r="B151" s="8"/>
    </row>
    <row r="152" spans="1:2">
      <c r="A152" s="7"/>
      <c r="B152" s="8"/>
    </row>
    <row r="153" spans="1:2">
      <c r="A153" s="7"/>
      <c r="B153" s="8"/>
    </row>
    <row r="154" spans="1:2">
      <c r="A154" s="7"/>
      <c r="B154" s="8"/>
    </row>
    <row r="155" spans="1:2">
      <c r="A155" s="7"/>
      <c r="B155" s="8"/>
    </row>
    <row r="156" spans="1:2">
      <c r="A156" s="7"/>
      <c r="B156" s="8"/>
    </row>
    <row r="157" spans="1:2">
      <c r="A157" s="7"/>
      <c r="B157" s="8"/>
    </row>
    <row r="158" spans="1:2">
      <c r="A158" s="7"/>
      <c r="B158" s="8"/>
    </row>
    <row r="159" spans="1:2">
      <c r="A159" s="7"/>
      <c r="B159" s="8"/>
    </row>
    <row r="160" spans="1:2">
      <c r="A160" s="7"/>
      <c r="B160" s="8"/>
    </row>
    <row r="161" spans="1:2">
      <c r="A161" s="7"/>
      <c r="B161" s="8"/>
    </row>
    <row r="162" spans="1:2">
      <c r="A162" s="7"/>
      <c r="B162" s="8"/>
    </row>
    <row r="163" spans="1:2">
      <c r="A163" s="7"/>
      <c r="B163" s="8"/>
    </row>
    <row r="164" spans="1:2">
      <c r="A164" s="7"/>
      <c r="B164" s="8"/>
    </row>
    <row r="165" spans="1:2">
      <c r="A165" s="7"/>
      <c r="B165" s="8"/>
    </row>
    <row r="166" spans="1:2">
      <c r="A166" s="7"/>
      <c r="B166" s="8"/>
    </row>
    <row r="167" spans="1:2">
      <c r="A167" s="7"/>
      <c r="B167" s="8"/>
    </row>
    <row r="168" spans="1:2">
      <c r="A168" s="7"/>
      <c r="B168" s="8"/>
    </row>
    <row r="169" spans="1:2">
      <c r="A169" s="7"/>
      <c r="B169" s="8"/>
    </row>
    <row r="170" spans="1:2">
      <c r="A170" s="7"/>
      <c r="B170" s="8"/>
    </row>
    <row r="171" spans="1:2">
      <c r="A171" s="7"/>
      <c r="B171" s="8"/>
    </row>
    <row r="172" spans="1:2">
      <c r="A172" s="7"/>
      <c r="B172" s="8"/>
    </row>
    <row r="173" spans="1:2">
      <c r="A173" s="7"/>
      <c r="B173" s="8"/>
    </row>
    <row r="174" spans="1:2">
      <c r="A174" s="7"/>
      <c r="B174" s="8"/>
    </row>
    <row r="175" spans="1:2">
      <c r="A175" s="7"/>
      <c r="B175" s="8"/>
    </row>
    <row r="176" spans="1:2">
      <c r="A176" s="7"/>
      <c r="B176" s="8"/>
    </row>
    <row r="177" spans="1:2">
      <c r="A177" s="7"/>
      <c r="B177" s="8"/>
    </row>
    <row r="178" spans="1:2">
      <c r="A178" s="7"/>
      <c r="B178" s="8"/>
    </row>
    <row r="179" spans="1:2">
      <c r="A179" s="7"/>
      <c r="B179" s="8"/>
    </row>
    <row r="180" spans="1:2">
      <c r="A180" s="7"/>
      <c r="B180" s="8"/>
    </row>
    <row r="181" spans="1:2">
      <c r="A181" s="7"/>
      <c r="B181" s="8"/>
    </row>
    <row r="182" spans="1:2">
      <c r="A182" s="7"/>
      <c r="B182" s="8"/>
    </row>
    <row r="183" spans="1:2">
      <c r="A183" s="7"/>
      <c r="B183" s="8"/>
    </row>
    <row r="184" spans="1:2">
      <c r="A184" s="7"/>
      <c r="B184" s="8"/>
    </row>
    <row r="185" spans="1:2">
      <c r="A185" s="7"/>
      <c r="B185" s="8"/>
    </row>
    <row r="186" spans="1:2">
      <c r="A186" s="7"/>
      <c r="B186" s="8"/>
    </row>
    <row r="187" spans="1:2">
      <c r="A187" s="7"/>
      <c r="B187" s="8"/>
    </row>
    <row r="188" spans="1:2">
      <c r="A188" s="7"/>
      <c r="B188" s="8"/>
    </row>
    <row r="189" spans="1:2">
      <c r="A189" s="7"/>
      <c r="B189" s="8"/>
    </row>
    <row r="190" spans="1:2">
      <c r="A190" s="7"/>
      <c r="B190" s="8"/>
    </row>
    <row r="191" spans="1:2">
      <c r="A191" s="7"/>
      <c r="B191" s="8"/>
    </row>
    <row r="192" spans="1:2">
      <c r="A192" s="7"/>
      <c r="B192" s="8"/>
    </row>
    <row r="193" spans="1:2">
      <c r="A193" s="7"/>
      <c r="B193" s="8"/>
    </row>
    <row r="194" spans="1:2">
      <c r="A194" s="7"/>
      <c r="B194" s="8"/>
    </row>
    <row r="195" spans="1:2">
      <c r="A195" s="7"/>
      <c r="B195" s="8"/>
    </row>
    <row r="196" spans="1:2">
      <c r="A196" s="7"/>
      <c r="B196" s="8"/>
    </row>
    <row r="197" spans="1:2">
      <c r="A197" s="7"/>
      <c r="B197" s="8"/>
    </row>
    <row r="198" spans="1:2">
      <c r="A198" s="7"/>
      <c r="B198" s="8"/>
    </row>
    <row r="199" spans="1:2">
      <c r="A199" s="7"/>
      <c r="B199" s="8"/>
    </row>
    <row r="200" spans="1:2">
      <c r="A200" s="7"/>
      <c r="B200" s="8"/>
    </row>
    <row r="201" spans="1:2">
      <c r="A201" s="7"/>
      <c r="B201" s="8"/>
    </row>
    <row r="202" spans="1:2">
      <c r="A202" s="7"/>
      <c r="B202" s="8"/>
    </row>
    <row r="203" spans="1:2">
      <c r="A203" s="7"/>
      <c r="B203" s="8"/>
    </row>
    <row r="204" spans="1:2">
      <c r="A204" s="7"/>
      <c r="B204" s="8"/>
    </row>
    <row r="205" spans="1:2">
      <c r="A205" s="7"/>
      <c r="B205" s="8"/>
    </row>
    <row r="206" spans="1:2">
      <c r="A206" s="7"/>
      <c r="B206" s="8"/>
    </row>
    <row r="207" spans="1:2">
      <c r="A207" s="7"/>
      <c r="B207" s="8"/>
    </row>
    <row r="208" spans="1:2">
      <c r="A208" s="7"/>
      <c r="B208" s="8"/>
    </row>
    <row r="209" spans="1:2">
      <c r="A209" s="7"/>
      <c r="B209" s="8"/>
    </row>
    <row r="210" spans="1:2">
      <c r="A210" s="7"/>
      <c r="B210" s="8"/>
    </row>
    <row r="211" spans="1:2">
      <c r="A211" s="7"/>
      <c r="B211" s="8"/>
    </row>
    <row r="212" spans="1:2">
      <c r="A212" s="7"/>
      <c r="B212" s="8"/>
    </row>
    <row r="213" spans="1:2">
      <c r="A213" s="7"/>
      <c r="B213" s="8"/>
    </row>
    <row r="214" spans="1:2">
      <c r="A214" s="7"/>
      <c r="B214" s="8"/>
    </row>
    <row r="215" spans="1:2">
      <c r="A215" s="7"/>
      <c r="B215" s="8"/>
    </row>
    <row r="216" spans="1:2">
      <c r="A216" s="7"/>
      <c r="B216" s="8"/>
    </row>
    <row r="217" spans="1:2">
      <c r="A217" s="7"/>
      <c r="B217" s="8"/>
    </row>
    <row r="218" spans="1:2">
      <c r="A218" s="7"/>
      <c r="B218" s="8"/>
    </row>
    <row r="219" spans="1:2">
      <c r="A219" s="7"/>
      <c r="B219" s="8"/>
    </row>
    <row r="220" spans="1:2">
      <c r="A220" s="7"/>
      <c r="B220" s="8"/>
    </row>
    <row r="221" spans="1:2">
      <c r="A221" s="7"/>
      <c r="B221" s="8"/>
    </row>
    <row r="222" spans="1:2">
      <c r="A222" s="7"/>
      <c r="B222" s="8"/>
    </row>
    <row r="223" spans="1:2">
      <c r="A223" s="7"/>
      <c r="B223" s="8"/>
    </row>
    <row r="224" spans="1:2">
      <c r="A224" s="7"/>
      <c r="B224" s="8"/>
    </row>
    <row r="225" spans="1:2">
      <c r="A225" s="7"/>
      <c r="B225" s="8"/>
    </row>
    <row r="226" spans="1:2">
      <c r="A226" s="7"/>
      <c r="B226" s="8"/>
    </row>
    <row r="227" spans="1:2">
      <c r="A227" s="7"/>
      <c r="B227" s="8"/>
    </row>
    <row r="228" spans="1:2">
      <c r="A228" s="7"/>
      <c r="B228" s="8"/>
    </row>
    <row r="229" spans="1:2">
      <c r="A229" s="7"/>
      <c r="B229" s="8"/>
    </row>
    <row r="230" spans="1:2">
      <c r="A230" s="7"/>
      <c r="B230" s="8"/>
    </row>
    <row r="231" spans="1:2">
      <c r="A231" s="7"/>
      <c r="B231" s="8"/>
    </row>
    <row r="232" spans="1:2">
      <c r="A232" s="7"/>
      <c r="B232" s="8"/>
    </row>
    <row r="233" spans="1:2">
      <c r="A233" s="7"/>
      <c r="B233" s="8"/>
    </row>
    <row r="234" spans="1:2">
      <c r="A234" s="7"/>
      <c r="B234" s="8"/>
    </row>
    <row r="235" spans="1:2">
      <c r="A235" s="7"/>
      <c r="B235" s="8"/>
    </row>
    <row r="236" spans="1:2">
      <c r="A236" s="7"/>
      <c r="B236" s="8"/>
    </row>
    <row r="237" spans="1:2">
      <c r="A237" s="7"/>
      <c r="B237" s="8"/>
    </row>
    <row r="238" spans="1:2">
      <c r="A238" s="7"/>
      <c r="B238" s="8"/>
    </row>
    <row r="239" spans="1:2">
      <c r="A239" s="7"/>
      <c r="B239" s="8"/>
    </row>
    <row r="240" spans="1:2">
      <c r="A240" s="7"/>
      <c r="B240" s="8"/>
    </row>
    <row r="241" spans="1:2">
      <c r="A241" s="7"/>
      <c r="B241" s="8"/>
    </row>
    <row r="242" spans="1:2">
      <c r="A242" s="7"/>
      <c r="B242" s="8"/>
    </row>
    <row r="243" spans="1:2">
      <c r="A243" s="7"/>
      <c r="B243" s="8"/>
    </row>
    <row r="244" spans="1:2">
      <c r="A244" s="7"/>
      <c r="B244" s="8"/>
    </row>
    <row r="245" spans="1:2">
      <c r="A245" s="7"/>
      <c r="B245" s="8"/>
    </row>
    <row r="246" spans="1:2">
      <c r="A246" s="7"/>
      <c r="B246" s="8"/>
    </row>
    <row r="247" spans="1:2">
      <c r="A247" s="7"/>
      <c r="B247" s="8"/>
    </row>
    <row r="248" spans="1:2">
      <c r="A248" s="7"/>
      <c r="B248" s="8"/>
    </row>
    <row r="249" spans="1:2">
      <c r="A249" s="7"/>
      <c r="B249" s="8"/>
    </row>
    <row r="250" spans="1:2">
      <c r="A250" s="7"/>
      <c r="B250" s="8"/>
    </row>
    <row r="251" spans="1:2">
      <c r="A251" s="7"/>
      <c r="B251" s="8"/>
    </row>
    <row r="252" spans="1:2">
      <c r="A252" s="7"/>
      <c r="B252" s="8"/>
    </row>
    <row r="253" spans="1:2">
      <c r="A253" s="7"/>
      <c r="B253" s="8"/>
    </row>
    <row r="254" spans="1:2">
      <c r="A254" s="7"/>
      <c r="B254" s="8"/>
    </row>
    <row r="255" spans="1:2">
      <c r="A255" s="7"/>
      <c r="B255" s="8"/>
    </row>
    <row r="256" spans="1:2">
      <c r="A256" s="7"/>
      <c r="B256" s="8"/>
    </row>
    <row r="257" spans="1:2">
      <c r="A257" s="7"/>
      <c r="B257" s="8"/>
    </row>
    <row r="258" spans="1:2">
      <c r="A258" s="7"/>
      <c r="B258" s="8"/>
    </row>
    <row r="259" spans="1:2">
      <c r="A259" s="7"/>
      <c r="B259" s="8"/>
    </row>
    <row r="260" spans="1:2">
      <c r="A260" s="7"/>
      <c r="B260" s="8"/>
    </row>
    <row r="261" spans="1:2">
      <c r="A261" s="7"/>
      <c r="B261" s="8"/>
    </row>
    <row r="262" spans="1:2">
      <c r="A262" s="7"/>
      <c r="B262" s="8"/>
    </row>
    <row r="263" spans="1:2">
      <c r="A263" s="7"/>
      <c r="B263" s="8"/>
    </row>
    <row r="264" spans="1:2">
      <c r="A264" s="7"/>
      <c r="B264" s="8"/>
    </row>
    <row r="265" spans="1:2">
      <c r="A265" s="7"/>
      <c r="B265" s="8"/>
    </row>
    <row r="266" spans="1:2">
      <c r="A266" s="7"/>
      <c r="B266" s="8"/>
    </row>
    <row r="267" spans="1:2">
      <c r="A267" s="7"/>
      <c r="B267" s="8"/>
    </row>
    <row r="268" spans="1:2">
      <c r="A268" s="7"/>
      <c r="B268" s="8"/>
    </row>
    <row r="269" spans="1:2">
      <c r="A269" s="7"/>
      <c r="B269" s="8"/>
    </row>
    <row r="270" spans="1:2">
      <c r="A270" s="7"/>
      <c r="B270" s="8"/>
    </row>
    <row r="271" spans="1:2">
      <c r="A271" s="7"/>
      <c r="B271" s="8"/>
    </row>
    <row r="272" spans="1:2">
      <c r="A272" s="7"/>
      <c r="B272" s="8"/>
    </row>
    <row r="273" spans="1:2">
      <c r="A273" s="7"/>
      <c r="B273" s="8"/>
    </row>
    <row r="274" spans="1:2">
      <c r="A274" s="7"/>
      <c r="B274" s="8"/>
    </row>
    <row r="275" spans="1:2">
      <c r="A275" s="7"/>
      <c r="B275" s="8"/>
    </row>
    <row r="276" spans="1:2">
      <c r="A276" s="7"/>
      <c r="B276" s="8"/>
    </row>
    <row r="277" spans="1:2">
      <c r="A277" s="7"/>
      <c r="B277" s="8"/>
    </row>
    <row r="278" spans="1:2">
      <c r="A278" s="7"/>
      <c r="B278" s="8"/>
    </row>
    <row r="279" spans="1:2">
      <c r="A279" s="7"/>
      <c r="B279" s="8"/>
    </row>
    <row r="280" spans="1:2">
      <c r="A280" s="7"/>
      <c r="B280" s="8"/>
    </row>
    <row r="281" spans="1:2">
      <c r="A281" s="7"/>
      <c r="B281" s="8"/>
    </row>
    <row r="282" spans="1:2">
      <c r="A282" s="7"/>
      <c r="B282" s="8"/>
    </row>
    <row r="283" spans="1:2">
      <c r="A283" s="7"/>
      <c r="B283" s="8"/>
    </row>
    <row r="284" spans="1:2">
      <c r="A284" s="7"/>
      <c r="B284" s="8"/>
    </row>
    <row r="285" spans="1:2">
      <c r="A285" s="7"/>
      <c r="B285" s="8"/>
    </row>
    <row r="286" spans="1:2">
      <c r="A286" s="7"/>
      <c r="B286" s="8"/>
    </row>
    <row r="287" spans="1:2">
      <c r="A287" s="7"/>
      <c r="B287" s="8"/>
    </row>
    <row r="288" spans="1:2">
      <c r="A288" s="7"/>
      <c r="B288" s="8"/>
    </row>
    <row r="289" spans="1:2">
      <c r="A289" s="7"/>
      <c r="B289" s="8"/>
    </row>
    <row r="290" spans="1:2">
      <c r="A290" s="7"/>
      <c r="B290" s="8"/>
    </row>
    <row r="291" spans="1:2">
      <c r="A291" s="7"/>
      <c r="B291" s="8"/>
    </row>
    <row r="292" spans="1:2">
      <c r="A292" s="7"/>
      <c r="B292" s="8"/>
    </row>
    <row r="293" spans="1:2">
      <c r="A293" s="7"/>
      <c r="B293" s="8"/>
    </row>
    <row r="294" spans="1:2">
      <c r="A294" s="7"/>
      <c r="B294" s="8"/>
    </row>
    <row r="295" spans="1:2">
      <c r="A295" s="7"/>
      <c r="B295" s="8"/>
    </row>
    <row r="296" spans="1:2">
      <c r="A296" s="7"/>
      <c r="B296" s="8"/>
    </row>
    <row r="297" spans="1:2">
      <c r="A297" s="7"/>
      <c r="B297" s="8"/>
    </row>
    <row r="298" spans="1:2">
      <c r="A298" s="7"/>
      <c r="B298" s="8"/>
    </row>
    <row r="299" spans="1:2">
      <c r="A299" s="7"/>
      <c r="B299" s="8"/>
    </row>
    <row r="300" spans="1:2">
      <c r="A300" s="7"/>
      <c r="B300" s="8"/>
    </row>
    <row r="301" spans="1:2">
      <c r="A301" s="7"/>
      <c r="B301" s="8"/>
    </row>
    <row r="302" spans="1:2">
      <c r="A302" s="7"/>
      <c r="B302" s="8"/>
    </row>
    <row r="303" spans="1:2">
      <c r="A303" s="7"/>
      <c r="B303" s="8"/>
    </row>
    <row r="304" spans="1:2">
      <c r="A304" s="7"/>
      <c r="B304" s="8"/>
    </row>
    <row r="305" spans="1:2">
      <c r="A305" s="7"/>
      <c r="B305" s="8"/>
    </row>
    <row r="306" spans="1:2">
      <c r="A306" s="7"/>
      <c r="B306" s="8"/>
    </row>
    <row r="307" spans="1:2">
      <c r="A307" s="7"/>
      <c r="B307" s="8"/>
    </row>
    <row r="308" spans="1:2">
      <c r="A308" s="7"/>
      <c r="B308" s="8"/>
    </row>
    <row r="309" spans="1:2">
      <c r="A309" s="7"/>
      <c r="B309" s="8"/>
    </row>
    <row r="310" spans="1:2">
      <c r="A310" s="7"/>
      <c r="B310" s="8"/>
    </row>
    <row r="311" spans="1:2">
      <c r="A311" s="7"/>
      <c r="B311" s="8"/>
    </row>
    <row r="312" spans="1:2">
      <c r="A312" s="7"/>
      <c r="B312" s="8"/>
    </row>
    <row r="313" spans="1:2">
      <c r="A313" s="7"/>
      <c r="B313" s="8"/>
    </row>
    <row r="314" spans="1:2">
      <c r="A314" s="7"/>
      <c r="B314" s="8"/>
    </row>
    <row r="315" spans="1:2">
      <c r="A315" s="7"/>
      <c r="B315" s="8"/>
    </row>
    <row r="316" spans="1:2">
      <c r="A316" s="7"/>
      <c r="B316" s="8"/>
    </row>
    <row r="317" spans="1:2">
      <c r="A317" s="7"/>
      <c r="B317" s="8"/>
    </row>
    <row r="318" spans="1:2">
      <c r="A318" s="7"/>
      <c r="B318" s="8"/>
    </row>
    <row r="319" spans="1:2">
      <c r="A319" s="7"/>
      <c r="B319" s="8"/>
    </row>
    <row r="320" spans="1:2">
      <c r="A320" s="7"/>
      <c r="B320" s="8"/>
    </row>
    <row r="321" spans="1:2">
      <c r="A321" s="7"/>
      <c r="B321" s="8"/>
    </row>
    <row r="322" spans="1:2">
      <c r="A322" s="7"/>
      <c r="B322" s="8"/>
    </row>
    <row r="323" spans="1:2">
      <c r="A323" s="7"/>
      <c r="B323" s="8"/>
    </row>
    <row r="324" spans="1:2">
      <c r="A324" s="7"/>
      <c r="B324" s="8"/>
    </row>
    <row r="325" spans="1:2">
      <c r="A325" s="7"/>
      <c r="B325" s="8"/>
    </row>
    <row r="326" spans="1:2">
      <c r="A326" s="7"/>
      <c r="B326" s="8"/>
    </row>
    <row r="327" spans="1:2">
      <c r="A327" s="7"/>
      <c r="B327" s="8"/>
    </row>
    <row r="328" spans="1:2">
      <c r="A328" s="7"/>
      <c r="B328" s="8"/>
    </row>
    <row r="329" spans="1:2">
      <c r="A329" s="7"/>
      <c r="B329" s="8"/>
    </row>
    <row r="330" spans="1:2">
      <c r="A330" s="7"/>
      <c r="B330" s="8"/>
    </row>
    <row r="331" spans="1:2">
      <c r="A331" s="7"/>
      <c r="B331" s="8"/>
    </row>
    <row r="332" spans="1:2">
      <c r="A332" s="7"/>
      <c r="B332" s="8"/>
    </row>
    <row r="333" spans="1:2">
      <c r="A333" s="7"/>
      <c r="B333" s="8"/>
    </row>
    <row r="334" spans="1:2">
      <c r="A334" s="7"/>
      <c r="B334" s="8"/>
    </row>
    <row r="335" spans="1:2">
      <c r="A335" s="7"/>
      <c r="B335" s="8"/>
    </row>
    <row r="336" spans="1:2">
      <c r="A336" s="7"/>
      <c r="B336" s="8"/>
    </row>
    <row r="337" spans="1:2">
      <c r="A337" s="7"/>
      <c r="B337" s="8"/>
    </row>
    <row r="338" spans="1:2">
      <c r="A338" s="7"/>
      <c r="B338" s="8"/>
    </row>
    <row r="339" spans="1:2">
      <c r="A339" s="7"/>
      <c r="B339" s="8"/>
    </row>
    <row r="340" spans="1:2">
      <c r="A340" s="7"/>
      <c r="B340" s="8"/>
    </row>
    <row r="341" spans="1:2">
      <c r="A341" s="7"/>
      <c r="B341" s="8"/>
    </row>
    <row r="342" spans="1:2">
      <c r="A342" s="7"/>
      <c r="B342" s="8"/>
    </row>
    <row r="343" spans="1:2">
      <c r="A343" s="7"/>
      <c r="B343" s="8"/>
    </row>
    <row r="344" spans="1:2">
      <c r="A344" s="7"/>
      <c r="B344" s="8"/>
    </row>
    <row r="345" spans="1:2">
      <c r="A345" s="7"/>
      <c r="B345" s="8"/>
    </row>
    <row r="346" spans="1:2">
      <c r="A346" s="7"/>
      <c r="B346" s="8"/>
    </row>
    <row r="347" spans="1:2">
      <c r="A347" s="7"/>
      <c r="B347" s="8"/>
    </row>
    <row r="348" spans="1:2">
      <c r="A348" s="7"/>
      <c r="B348" s="8"/>
    </row>
    <row r="349" spans="1:2">
      <c r="A349" s="7"/>
      <c r="B349" s="8"/>
    </row>
    <row r="350" spans="1:2">
      <c r="A350" s="7"/>
      <c r="B350" s="8"/>
    </row>
    <row r="351" spans="1:2">
      <c r="A351" s="7"/>
      <c r="B351" s="8"/>
    </row>
    <row r="352" spans="1:2">
      <c r="A352" s="7"/>
      <c r="B352" s="8"/>
    </row>
    <row r="353" spans="1:2">
      <c r="A353" s="7"/>
      <c r="B353" s="8"/>
    </row>
    <row r="354" spans="1:2">
      <c r="A354" s="7"/>
      <c r="B354" s="8"/>
    </row>
    <row r="355" spans="1:2">
      <c r="A355" s="7"/>
      <c r="B355" s="8"/>
    </row>
    <row r="356" spans="1:2">
      <c r="A356" s="7"/>
      <c r="B356" s="8"/>
    </row>
    <row r="357" spans="1:2">
      <c r="A357" s="7"/>
      <c r="B357" s="8"/>
    </row>
    <row r="358" spans="1:2">
      <c r="A358" s="7"/>
      <c r="B358" s="8"/>
    </row>
    <row r="359" spans="1:2">
      <c r="A359" s="7"/>
      <c r="B359" s="8"/>
    </row>
    <row r="360" spans="1:2">
      <c r="A360" s="7"/>
      <c r="B360" s="8"/>
    </row>
    <row r="361" spans="1:2">
      <c r="A361" s="7"/>
      <c r="B361" s="8"/>
    </row>
    <row r="362" spans="1:2">
      <c r="A362" s="7"/>
      <c r="B362" s="8"/>
    </row>
    <row r="363" spans="1:2">
      <c r="A363" s="7"/>
      <c r="B363" s="8"/>
    </row>
    <row r="364" spans="1:2">
      <c r="A364" s="7"/>
      <c r="B364" s="8"/>
    </row>
    <row r="365" spans="1:2">
      <c r="A365" s="7"/>
      <c r="B365" s="8"/>
    </row>
    <row r="366" spans="1:2">
      <c r="A366" s="7"/>
      <c r="B366" s="8"/>
    </row>
    <row r="367" spans="1:2">
      <c r="A367" s="7"/>
      <c r="B367" s="8"/>
    </row>
    <row r="368" spans="1:2">
      <c r="A368" s="7"/>
      <c r="B368" s="8"/>
    </row>
    <row r="369" spans="1:2">
      <c r="A369" s="7"/>
      <c r="B369" s="8"/>
    </row>
    <row r="370" spans="1:2">
      <c r="A370" s="7"/>
      <c r="B370" s="8"/>
    </row>
    <row r="371" spans="1:2">
      <c r="A371" s="7"/>
      <c r="B371" s="8"/>
    </row>
    <row r="372" spans="1:2">
      <c r="A372" s="7"/>
      <c r="B372" s="8"/>
    </row>
    <row r="373" spans="1:2">
      <c r="A373" s="7"/>
      <c r="B373" s="8"/>
    </row>
    <row r="374" spans="1:2">
      <c r="A374" s="7"/>
      <c r="B374" s="8"/>
    </row>
    <row r="375" spans="1:2">
      <c r="A375" s="7"/>
      <c r="B375" s="8"/>
    </row>
    <row r="376" spans="1:2">
      <c r="A376" s="7"/>
      <c r="B376" s="8"/>
    </row>
    <row r="377" spans="1:2">
      <c r="A377" s="7"/>
      <c r="B377" s="8"/>
    </row>
    <row r="378" spans="1:2">
      <c r="A378" s="7"/>
      <c r="B378" s="8"/>
    </row>
    <row r="379" spans="1:2">
      <c r="A379" s="7"/>
      <c r="B379" s="8"/>
    </row>
    <row r="380" spans="1:2">
      <c r="A380" s="7"/>
      <c r="B380" s="8"/>
    </row>
    <row r="381" spans="1:2">
      <c r="A381" s="7"/>
      <c r="B381" s="8"/>
    </row>
    <row r="382" spans="1:2">
      <c r="A382" s="7"/>
      <c r="B382" s="8"/>
    </row>
    <row r="383" spans="1:2">
      <c r="A383" s="7"/>
      <c r="B383" s="8"/>
    </row>
    <row r="384" spans="1:2">
      <c r="A384" s="7"/>
      <c r="B384" s="8"/>
    </row>
    <row r="385" spans="1:2">
      <c r="A385" s="7"/>
      <c r="B385" s="8"/>
    </row>
    <row r="386" spans="1:2">
      <c r="A386" s="7"/>
      <c r="B386" s="8"/>
    </row>
    <row r="387" spans="1:2">
      <c r="A387" s="7"/>
      <c r="B387" s="8"/>
    </row>
    <row r="388" spans="1:2">
      <c r="A388" s="7"/>
      <c r="B388" s="8"/>
    </row>
    <row r="389" spans="1:2">
      <c r="A389" s="7"/>
      <c r="B389" s="8"/>
    </row>
    <row r="390" spans="1:2">
      <c r="A390" s="7"/>
      <c r="B390" s="8"/>
    </row>
    <row r="391" spans="1:2">
      <c r="A391" s="7"/>
      <c r="B391" s="8"/>
    </row>
    <row r="392" spans="1:2">
      <c r="A392" s="7"/>
      <c r="B392" s="8"/>
    </row>
    <row r="393" spans="1:2">
      <c r="A393" s="7"/>
      <c r="B393" s="8"/>
    </row>
    <row r="394" spans="1:2">
      <c r="A394" s="7"/>
      <c r="B394" s="8"/>
    </row>
    <row r="395" spans="1:2">
      <c r="A395" s="7"/>
      <c r="B395" s="8"/>
    </row>
    <row r="396" spans="1:2">
      <c r="A396" s="7"/>
      <c r="B396" s="8"/>
    </row>
    <row r="397" spans="1:2">
      <c r="A397" s="7"/>
      <c r="B397" s="8"/>
    </row>
    <row r="398" spans="1:2">
      <c r="A398" s="7"/>
      <c r="B398" s="8"/>
    </row>
    <row r="399" spans="1:2">
      <c r="A399" s="7"/>
      <c r="B399" s="8"/>
    </row>
    <row r="400" spans="1:2">
      <c r="A400" s="7"/>
      <c r="B400" s="8"/>
    </row>
    <row r="401" spans="1:2">
      <c r="A401" s="7"/>
      <c r="B401" s="8"/>
    </row>
    <row r="402" spans="1:2">
      <c r="A402" s="7"/>
      <c r="B402" s="8"/>
    </row>
    <row r="403" spans="1:2">
      <c r="A403" s="7"/>
      <c r="B403" s="8"/>
    </row>
    <row r="404" spans="1:2">
      <c r="A404" s="7"/>
      <c r="B404" s="8"/>
    </row>
    <row r="405" spans="1:2">
      <c r="A405" s="7"/>
      <c r="B405" s="8"/>
    </row>
    <row r="406" spans="1:2">
      <c r="A406" s="7"/>
      <c r="B406" s="8"/>
    </row>
    <row r="407" spans="1:2">
      <c r="A407" s="7"/>
      <c r="B407" s="8"/>
    </row>
    <row r="408" spans="1:2">
      <c r="A408" s="7"/>
      <c r="B408" s="8"/>
    </row>
    <row r="409" spans="1:2">
      <c r="A409" s="7"/>
      <c r="B409" s="8"/>
    </row>
    <row r="410" spans="1:2">
      <c r="A410" s="7"/>
      <c r="B410" s="8"/>
    </row>
    <row r="411" spans="1:2">
      <c r="A411" s="7"/>
      <c r="B411" s="8"/>
    </row>
    <row r="412" spans="1:2">
      <c r="A412" s="7"/>
      <c r="B412" s="8"/>
    </row>
    <row r="413" spans="1:2">
      <c r="A413" s="7"/>
      <c r="B413" s="8"/>
    </row>
    <row r="414" spans="1:2">
      <c r="A414" s="7"/>
      <c r="B414" s="8"/>
    </row>
    <row r="415" spans="1:2">
      <c r="A415" s="7"/>
      <c r="B415" s="8"/>
    </row>
    <row r="416" spans="1:2">
      <c r="A416" s="7"/>
      <c r="B416" s="8"/>
    </row>
    <row r="417" spans="1:2">
      <c r="A417" s="7"/>
      <c r="B417" s="8"/>
    </row>
    <row r="418" spans="1:2">
      <c r="A418" s="7"/>
      <c r="B418" s="8"/>
    </row>
    <row r="419" spans="1:2">
      <c r="A419" s="7"/>
      <c r="B419" s="8"/>
    </row>
    <row r="420" spans="1:2">
      <c r="A420" s="7"/>
      <c r="B420" s="8"/>
    </row>
    <row r="421" spans="1:2">
      <c r="A421" s="7"/>
      <c r="B421" s="8"/>
    </row>
    <row r="422" spans="1:2">
      <c r="A422" s="7"/>
      <c r="B422" s="8"/>
    </row>
    <row r="423" spans="1:2">
      <c r="A423" s="7"/>
      <c r="B423" s="8"/>
    </row>
    <row r="424" spans="1:2">
      <c r="A424" s="7"/>
      <c r="B424" s="8"/>
    </row>
    <row r="425" spans="1:2">
      <c r="A425" s="7"/>
      <c r="B425" s="8"/>
    </row>
    <row r="426" spans="1:2">
      <c r="A426" s="7"/>
      <c r="B426" s="8"/>
    </row>
    <row r="427" spans="1:2">
      <c r="A427" s="7"/>
      <c r="B427" s="8"/>
    </row>
    <row r="428" spans="1:2">
      <c r="A428" s="7"/>
      <c r="B428" s="8"/>
    </row>
    <row r="429" spans="1:2">
      <c r="A429" s="7"/>
      <c r="B429" s="8"/>
    </row>
    <row r="430" spans="1:2">
      <c r="A430" s="7"/>
      <c r="B430" s="8"/>
    </row>
    <row r="431" spans="1:2">
      <c r="A431" s="7"/>
      <c r="B431" s="8"/>
    </row>
    <row r="432" spans="1:2">
      <c r="A432" s="7"/>
      <c r="B432" s="8"/>
    </row>
    <row r="433" spans="1:2">
      <c r="A433" s="7"/>
      <c r="B433" s="8"/>
    </row>
    <row r="434" spans="1:2">
      <c r="A434" s="7"/>
      <c r="B434" s="8"/>
    </row>
    <row r="435" spans="1:2">
      <c r="A435" s="7"/>
      <c r="B435" s="8"/>
    </row>
    <row r="436" spans="1:2">
      <c r="A436" s="7"/>
      <c r="B436" s="8"/>
    </row>
    <row r="437" spans="1:2">
      <c r="A437" s="7"/>
      <c r="B437" s="8"/>
    </row>
    <row r="438" spans="1:2">
      <c r="A438" s="7"/>
      <c r="B438" s="8"/>
    </row>
    <row r="439" spans="1:2">
      <c r="A439" s="7"/>
      <c r="B439" s="8"/>
    </row>
    <row r="440" spans="1:2">
      <c r="A440" s="7"/>
      <c r="B440" s="8"/>
    </row>
    <row r="441" spans="1:2">
      <c r="A441" s="7"/>
      <c r="B441" s="8"/>
    </row>
    <row r="442" spans="1:2">
      <c r="A442" s="7"/>
      <c r="B442" s="8"/>
    </row>
    <row r="443" spans="1:2">
      <c r="A443" s="7"/>
      <c r="B443" s="8"/>
    </row>
    <row r="444" spans="1:2">
      <c r="A444" s="7"/>
      <c r="B444" s="8"/>
    </row>
    <row r="445" spans="1:2">
      <c r="A445" s="7"/>
      <c r="B445" s="8"/>
    </row>
    <row r="446" spans="1:2">
      <c r="A446" s="7"/>
      <c r="B446" s="8"/>
    </row>
    <row r="447" spans="1:2">
      <c r="A447" s="7"/>
      <c r="B447" s="8"/>
    </row>
    <row r="448" spans="1:2">
      <c r="A448" s="7"/>
      <c r="B448" s="8"/>
    </row>
    <row r="449" spans="1:2">
      <c r="A449" s="7"/>
      <c r="B449" s="8"/>
    </row>
    <row r="450" spans="1:2">
      <c r="A450" s="7"/>
      <c r="B450" s="8"/>
    </row>
    <row r="451" spans="1:2">
      <c r="A451" s="7"/>
      <c r="B451" s="8"/>
    </row>
    <row r="452" spans="1:2">
      <c r="A452" s="7"/>
      <c r="B452" s="8"/>
    </row>
    <row r="453" spans="1:2">
      <c r="A453" s="7"/>
      <c r="B453" s="8"/>
    </row>
    <row r="454" spans="1:2">
      <c r="A454" s="7"/>
      <c r="B454" s="8"/>
    </row>
    <row r="455" spans="1:2">
      <c r="A455" s="7"/>
      <c r="B455" s="8"/>
    </row>
    <row r="456" spans="1:2">
      <c r="A456" s="7"/>
      <c r="B456" s="8"/>
    </row>
    <row r="457" spans="1:2">
      <c r="A457" s="7"/>
      <c r="B457" s="8"/>
    </row>
    <row r="458" spans="1:2">
      <c r="A458" s="7"/>
      <c r="B458" s="8"/>
    </row>
    <row r="459" spans="1:2">
      <c r="A459" s="7"/>
      <c r="B459" s="8"/>
    </row>
    <row r="460" spans="1:2">
      <c r="A460" s="7"/>
      <c r="B460" s="8"/>
    </row>
    <row r="461" spans="1:2">
      <c r="A461" s="7"/>
      <c r="B461" s="8"/>
    </row>
    <row r="462" spans="1:2">
      <c r="A462" s="7"/>
      <c r="B462" s="8"/>
    </row>
    <row r="463" spans="1:2">
      <c r="A463" s="7"/>
      <c r="B463" s="8"/>
    </row>
    <row r="464" spans="1:2">
      <c r="A464" s="7"/>
      <c r="B464" s="8"/>
    </row>
    <row r="465" spans="1:2">
      <c r="A465" s="7"/>
      <c r="B465" s="8"/>
    </row>
    <row r="466" spans="1:2">
      <c r="A466" s="7"/>
      <c r="B466" s="8"/>
    </row>
    <row r="467" spans="1:2">
      <c r="A467" s="7"/>
      <c r="B467" s="8"/>
    </row>
    <row r="468" spans="1:2">
      <c r="A468" s="7"/>
      <c r="B468" s="8"/>
    </row>
    <row r="469" spans="1:2">
      <c r="A469" s="7"/>
      <c r="B469" s="8"/>
    </row>
    <row r="470" spans="1:2">
      <c r="A470" s="7"/>
      <c r="B470" s="8"/>
    </row>
    <row r="471" spans="1:2">
      <c r="A471" s="7"/>
      <c r="B471" s="8"/>
    </row>
    <row r="472" spans="1:2">
      <c r="A472" s="7"/>
      <c r="B472" s="8"/>
    </row>
    <row r="473" spans="1:2">
      <c r="A473" s="7"/>
      <c r="B473" s="8"/>
    </row>
    <row r="474" spans="1:2">
      <c r="A474" s="7"/>
      <c r="B474" s="8"/>
    </row>
    <row r="475" spans="1:2">
      <c r="A475" s="7"/>
      <c r="B475" s="8"/>
    </row>
    <row r="476" spans="1:2">
      <c r="A476" s="7"/>
      <c r="B476" s="8"/>
    </row>
    <row r="477" spans="1:2">
      <c r="A477" s="7"/>
      <c r="B477" s="8"/>
    </row>
    <row r="478" spans="1:2">
      <c r="A478" s="7"/>
      <c r="B478" s="8"/>
    </row>
    <row r="479" spans="1:2">
      <c r="A479" s="7"/>
      <c r="B479" s="8"/>
    </row>
    <row r="480" spans="1:2">
      <c r="A480" s="7"/>
      <c r="B480" s="8"/>
    </row>
    <row r="481" spans="1:2">
      <c r="A481" s="7"/>
      <c r="B481" s="8"/>
    </row>
    <row r="482" spans="1:2">
      <c r="A482" s="7"/>
      <c r="B482" s="8"/>
    </row>
    <row r="483" spans="1:2">
      <c r="A483" s="7"/>
      <c r="B483" s="8"/>
    </row>
    <row r="484" spans="1:2">
      <c r="A484" s="7"/>
      <c r="B484" s="8"/>
    </row>
    <row r="485" spans="1:2">
      <c r="A485" s="7"/>
      <c r="B485" s="8"/>
    </row>
    <row r="486" spans="1:2">
      <c r="A486" s="7"/>
      <c r="B486" s="8"/>
    </row>
    <row r="487" spans="1:2">
      <c r="A487" s="7"/>
      <c r="B487" s="8"/>
    </row>
    <row r="488" spans="1:2">
      <c r="A488" s="7"/>
      <c r="B488" s="8"/>
    </row>
    <row r="489" spans="1:2">
      <c r="A489" s="7"/>
      <c r="B489" s="8"/>
    </row>
    <row r="490" spans="1:2">
      <c r="A490" s="7"/>
      <c r="B490" s="8"/>
    </row>
    <row r="491" spans="1:2">
      <c r="A491" s="7"/>
      <c r="B491" s="8"/>
    </row>
    <row r="492" spans="1:2">
      <c r="A492" s="7"/>
      <c r="B492" s="8"/>
    </row>
    <row r="493" spans="1:2">
      <c r="A493" s="7"/>
      <c r="B493" s="8"/>
    </row>
    <row r="494" spans="1:2">
      <c r="A494" s="7"/>
      <c r="B494" s="8"/>
    </row>
    <row r="495" spans="1:2">
      <c r="A495" s="7"/>
      <c r="B495" s="8"/>
    </row>
    <row r="496" spans="1:2">
      <c r="A496" s="7"/>
      <c r="B496" s="8"/>
    </row>
    <row r="497" spans="1:2">
      <c r="A497" s="7"/>
      <c r="B497" s="8"/>
    </row>
    <row r="498" spans="1:2">
      <c r="A498" s="7"/>
      <c r="B498" s="8"/>
    </row>
    <row r="499" spans="1:2">
      <c r="A499" s="7"/>
      <c r="B499" s="8"/>
    </row>
    <row r="500" spans="1:2">
      <c r="A500" s="7"/>
      <c r="B500" s="8"/>
    </row>
    <row r="501" spans="1:2">
      <c r="A501" s="7"/>
      <c r="B501" s="8"/>
    </row>
    <row r="502" spans="1:2">
      <c r="A502" s="7"/>
      <c r="B502" s="8"/>
    </row>
    <row r="503" spans="1:2">
      <c r="A503" s="7"/>
      <c r="B503" s="8"/>
    </row>
    <row r="504" spans="1:2">
      <c r="A504" s="7"/>
      <c r="B504" s="8"/>
    </row>
    <row r="505" spans="1:2">
      <c r="A505" s="7"/>
      <c r="B505" s="8"/>
    </row>
    <row r="506" spans="1:2">
      <c r="A506" s="7"/>
      <c r="B506" s="8"/>
    </row>
    <row r="507" spans="1:2">
      <c r="A507" s="7"/>
      <c r="B507" s="8"/>
    </row>
    <row r="508" spans="1:2">
      <c r="A508" s="7"/>
      <c r="B508" s="8"/>
    </row>
    <row r="509" spans="1:2">
      <c r="A509" s="7"/>
      <c r="B509" s="8"/>
    </row>
    <row r="510" spans="1:2">
      <c r="A510" s="7"/>
      <c r="B510" s="8"/>
    </row>
    <row r="511" spans="1:2">
      <c r="A511" s="7"/>
      <c r="B511" s="8"/>
    </row>
    <row r="512" spans="1:2">
      <c r="A512" s="7"/>
      <c r="B512" s="8"/>
    </row>
    <row r="513" spans="1:2">
      <c r="A513" s="7"/>
      <c r="B513" s="8"/>
    </row>
    <row r="514" spans="1:2">
      <c r="A514" s="7"/>
      <c r="B514" s="8"/>
    </row>
    <row r="515" spans="1:2">
      <c r="A515" s="7"/>
      <c r="B515" s="8"/>
    </row>
    <row r="516" spans="1:2">
      <c r="A516" s="7"/>
      <c r="B516" s="8"/>
    </row>
    <row r="517" spans="1:2">
      <c r="A517" s="7"/>
      <c r="B517" s="8"/>
    </row>
    <row r="518" spans="1:2">
      <c r="A518" s="7"/>
      <c r="B518" s="8"/>
    </row>
    <row r="519" spans="1:2">
      <c r="A519" s="7"/>
      <c r="B519" s="8"/>
    </row>
    <row r="520" spans="1:2">
      <c r="A520" s="7"/>
      <c r="B520" s="8"/>
    </row>
    <row r="521" spans="1:2">
      <c r="A521" s="7"/>
      <c r="B521" s="8"/>
    </row>
    <row r="522" spans="1:2">
      <c r="A522" s="7"/>
      <c r="B522" s="8"/>
    </row>
    <row r="523" spans="1:2">
      <c r="A523" s="7"/>
      <c r="B523" s="8"/>
    </row>
    <row r="524" spans="1:2">
      <c r="A524" s="7"/>
      <c r="B524" s="8"/>
    </row>
    <row r="525" spans="1:2">
      <c r="A525" s="7"/>
      <c r="B525" s="8"/>
    </row>
    <row r="526" spans="1:2">
      <c r="A526" s="7"/>
      <c r="B526" s="8"/>
    </row>
    <row r="527" spans="1:2">
      <c r="A527" s="7"/>
      <c r="B527" s="8"/>
    </row>
    <row r="528" spans="1:2">
      <c r="A528" s="7"/>
      <c r="B528" s="8"/>
    </row>
    <row r="529" spans="1:2">
      <c r="A529" s="7"/>
      <c r="B529" s="8"/>
    </row>
    <row r="530" spans="1:2">
      <c r="A530" s="7"/>
      <c r="B530" s="8"/>
    </row>
    <row r="531" spans="1:2">
      <c r="A531" s="7"/>
      <c r="B531" s="8"/>
    </row>
    <row r="532" spans="1:2">
      <c r="A532" s="7"/>
      <c r="B532" s="8"/>
    </row>
    <row r="533" spans="1:2">
      <c r="A533" s="7"/>
      <c r="B533" s="8"/>
    </row>
    <row r="534" spans="1:2">
      <c r="A534" s="7"/>
      <c r="B534" s="8"/>
    </row>
    <row r="535" spans="1:2">
      <c r="A535" s="7"/>
      <c r="B535" s="8"/>
    </row>
    <row r="536" spans="1:2">
      <c r="A536" s="7"/>
      <c r="B536" s="8"/>
    </row>
    <row r="537" spans="1:2">
      <c r="A537" s="7"/>
      <c r="B537" s="8"/>
    </row>
    <row r="538" spans="1:2">
      <c r="A538" s="7"/>
      <c r="B538" s="8"/>
    </row>
    <row r="539" spans="1:2">
      <c r="A539" s="7"/>
      <c r="B539" s="8"/>
    </row>
    <row r="540" spans="1:2">
      <c r="A540" s="7"/>
      <c r="B540" s="8"/>
    </row>
    <row r="541" spans="1:2">
      <c r="A541" s="7"/>
      <c r="B541" s="8"/>
    </row>
    <row r="542" spans="1:2">
      <c r="A542" s="7"/>
      <c r="B542" s="8"/>
    </row>
    <row r="543" spans="1:2">
      <c r="A543" s="7"/>
      <c r="B543" s="8"/>
    </row>
    <row r="544" spans="1:2">
      <c r="A544" s="7"/>
      <c r="B544" s="8"/>
    </row>
    <row r="545" spans="1:2">
      <c r="A545" s="7"/>
      <c r="B545" s="8"/>
    </row>
    <row r="546" spans="1:2">
      <c r="A546" s="7"/>
      <c r="B546" s="8"/>
    </row>
    <row r="547" spans="1:2">
      <c r="A547" s="7"/>
      <c r="B547" s="8"/>
    </row>
    <row r="548" spans="1:2">
      <c r="A548" s="7"/>
      <c r="B548" s="8"/>
    </row>
    <row r="549" spans="1:2">
      <c r="A549" s="7"/>
      <c r="B549" s="8"/>
    </row>
    <row r="550" spans="1:2">
      <c r="A550" s="7"/>
      <c r="B550" s="8"/>
    </row>
    <row r="551" spans="1:2">
      <c r="A551" s="7"/>
      <c r="B551" s="8"/>
    </row>
    <row r="552" spans="1:2">
      <c r="A552" s="7"/>
      <c r="B552" s="8"/>
    </row>
    <row r="553" spans="1:2">
      <c r="A553" s="7"/>
      <c r="B553" s="8"/>
    </row>
    <row r="554" spans="1:2">
      <c r="A554" s="7"/>
      <c r="B554" s="8"/>
    </row>
    <row r="555" spans="1:2">
      <c r="A555" s="7"/>
      <c r="B555" s="8"/>
    </row>
    <row r="556" spans="1:2">
      <c r="A556" s="7"/>
      <c r="B556" s="8"/>
    </row>
    <row r="557" spans="1:2">
      <c r="A557" s="7"/>
      <c r="B557" s="8"/>
    </row>
    <row r="558" spans="1:2">
      <c r="A558" s="7"/>
      <c r="B558" s="8"/>
    </row>
    <row r="559" spans="1:2">
      <c r="A559" s="7"/>
      <c r="B559" s="8"/>
    </row>
    <row r="560" spans="1:2">
      <c r="A560" s="7"/>
      <c r="B560" s="8"/>
    </row>
    <row r="561" spans="1:2">
      <c r="A561" s="7"/>
      <c r="B561" s="8"/>
    </row>
    <row r="562" spans="1:2">
      <c r="A562" s="7"/>
      <c r="B562" s="8"/>
    </row>
    <row r="563" spans="1:2">
      <c r="A563" s="7"/>
      <c r="B563" s="8"/>
    </row>
    <row r="564" spans="1:2">
      <c r="A564" s="7"/>
      <c r="B564" s="8"/>
    </row>
    <row r="565" spans="1:2">
      <c r="A565" s="7"/>
      <c r="B565" s="8"/>
    </row>
    <row r="566" spans="1:2">
      <c r="A566" s="7"/>
      <c r="B566" s="8"/>
    </row>
    <row r="567" spans="1:2">
      <c r="A567" s="7"/>
      <c r="B567" s="8"/>
    </row>
    <row r="568" spans="1:2">
      <c r="A568" s="7"/>
      <c r="B568" s="8"/>
    </row>
    <row r="569" spans="1:2">
      <c r="A569" s="7"/>
      <c r="B569" s="8"/>
    </row>
    <row r="570" spans="1:2">
      <c r="A570" s="7"/>
      <c r="B570" s="8"/>
    </row>
    <row r="571" spans="1:2">
      <c r="A571" s="7"/>
      <c r="B571" s="8"/>
    </row>
    <row r="572" spans="1:2">
      <c r="A572" s="7"/>
      <c r="B572" s="8"/>
    </row>
    <row r="573" spans="1:2">
      <c r="A573" s="7"/>
      <c r="B573" s="8"/>
    </row>
    <row r="574" spans="1:2">
      <c r="A574" s="7"/>
      <c r="B574" s="8"/>
    </row>
    <row r="575" spans="1:2">
      <c r="A575" s="7"/>
      <c r="B575" s="8"/>
    </row>
    <row r="576" spans="1:2">
      <c r="A576" s="7"/>
      <c r="B576" s="8"/>
    </row>
    <row r="577" spans="1:2">
      <c r="A577" s="7"/>
      <c r="B577" s="8"/>
    </row>
    <row r="578" spans="1:2">
      <c r="A578" s="7"/>
      <c r="B578" s="8"/>
    </row>
    <row r="579" spans="1:2">
      <c r="A579" s="7"/>
      <c r="B579" s="8"/>
    </row>
    <row r="580" spans="1:2">
      <c r="A580" s="7"/>
      <c r="B580" s="8"/>
    </row>
    <row r="581" spans="1:2">
      <c r="A581" s="7"/>
      <c r="B581" s="8"/>
    </row>
    <row r="582" spans="1:2">
      <c r="A582" s="7"/>
      <c r="B582" s="8"/>
    </row>
    <row r="583" spans="1:2">
      <c r="A583" s="7"/>
      <c r="B583" s="8"/>
    </row>
    <row r="584" spans="1:2">
      <c r="A584" s="7"/>
      <c r="B584" s="8"/>
    </row>
    <row r="585" spans="1:2">
      <c r="A585" s="7"/>
      <c r="B585" s="8"/>
    </row>
    <row r="586" spans="1:2">
      <c r="A586" s="7"/>
      <c r="B586" s="8"/>
    </row>
    <row r="587" spans="1:2">
      <c r="A587" s="7"/>
      <c r="B587" s="8"/>
    </row>
    <row r="588" spans="1:2">
      <c r="A588" s="7"/>
      <c r="B588" s="8"/>
    </row>
    <row r="589" spans="1:2">
      <c r="A589" s="7"/>
      <c r="B589" s="8"/>
    </row>
    <row r="590" spans="1:2">
      <c r="A590" s="7"/>
      <c r="B590" s="8"/>
    </row>
    <row r="591" spans="1:2">
      <c r="A591" s="7"/>
      <c r="B591" s="8"/>
    </row>
    <row r="592" spans="1:2">
      <c r="A592" s="7"/>
      <c r="B592" s="8"/>
    </row>
    <row r="593" spans="1:2">
      <c r="A593" s="7"/>
      <c r="B593" s="8"/>
    </row>
    <row r="594" spans="1:2">
      <c r="A594" s="7"/>
      <c r="B594" s="8"/>
    </row>
    <row r="595" spans="1:2">
      <c r="A595" s="7"/>
      <c r="B595" s="8"/>
    </row>
    <row r="596" spans="1:2">
      <c r="A596" s="7"/>
      <c r="B596" s="8"/>
    </row>
    <row r="597" spans="1:2">
      <c r="A597" s="7"/>
      <c r="B597" s="8"/>
    </row>
    <row r="598" spans="1:2">
      <c r="A598" s="7"/>
      <c r="B598" s="8"/>
    </row>
    <row r="599" spans="1:2">
      <c r="A599" s="7"/>
      <c r="B599" s="8"/>
    </row>
    <row r="600" spans="1:2">
      <c r="A600" s="7"/>
      <c r="B600" s="8"/>
    </row>
    <row r="601" spans="1:2">
      <c r="A601" s="7"/>
      <c r="B601" s="8"/>
    </row>
    <row r="602" spans="1:2">
      <c r="A602" s="7"/>
      <c r="B602" s="8"/>
    </row>
    <row r="603" spans="1:2">
      <c r="A603" s="7"/>
      <c r="B603" s="8"/>
    </row>
    <row r="604" spans="1:2">
      <c r="A604" s="7"/>
      <c r="B604" s="8"/>
    </row>
    <row r="605" spans="1:2">
      <c r="A605" s="7"/>
      <c r="B605" s="8"/>
    </row>
    <row r="606" spans="1:2">
      <c r="A606" s="7"/>
      <c r="B606" s="8"/>
    </row>
    <row r="607" spans="1:2">
      <c r="A607" s="7"/>
      <c r="B607" s="8"/>
    </row>
    <row r="608" spans="1:2">
      <c r="A608" s="7"/>
      <c r="B608" s="8"/>
    </row>
    <row r="609" spans="1:2">
      <c r="A609" s="7"/>
      <c r="B609" s="8"/>
    </row>
    <row r="610" spans="1:2">
      <c r="A610" s="7"/>
      <c r="B610" s="8"/>
    </row>
    <row r="611" spans="1:2">
      <c r="A611" s="7"/>
      <c r="B611" s="8"/>
    </row>
    <row r="612" spans="1:2">
      <c r="A612" s="7"/>
      <c r="B612" s="8"/>
    </row>
    <row r="613" spans="1:2">
      <c r="A613" s="7"/>
      <c r="B613" s="8"/>
    </row>
    <row r="614" spans="1:2">
      <c r="A614" s="7"/>
      <c r="B614" s="8"/>
    </row>
    <row r="615" spans="1:2">
      <c r="A615" s="7"/>
      <c r="B615" s="8"/>
    </row>
    <row r="616" spans="1:2">
      <c r="A616" s="7"/>
      <c r="B616" s="8"/>
    </row>
    <row r="617" spans="1:2">
      <c r="A617" s="7"/>
      <c r="B617" s="8"/>
    </row>
    <row r="618" spans="1:2">
      <c r="A618" s="7"/>
      <c r="B618" s="8"/>
    </row>
    <row r="619" spans="1:2">
      <c r="A619" s="7"/>
      <c r="B619" s="8"/>
    </row>
    <row r="620" spans="1:2">
      <c r="A620" s="7"/>
      <c r="B620" s="8"/>
    </row>
    <row r="621" spans="1:2">
      <c r="A621" s="7"/>
      <c r="B621" s="8"/>
    </row>
    <row r="622" spans="1:2">
      <c r="A622" s="7"/>
      <c r="B622" s="8"/>
    </row>
    <row r="623" spans="1:2">
      <c r="A623" s="7"/>
      <c r="B623" s="8"/>
    </row>
    <row r="624" spans="1:2">
      <c r="A624" s="7"/>
      <c r="B624" s="8"/>
    </row>
    <row r="625" spans="1:2">
      <c r="A625" s="7"/>
      <c r="B625" s="8"/>
    </row>
    <row r="626" spans="1:2">
      <c r="A626" s="7"/>
      <c r="B626" s="8"/>
    </row>
    <row r="627" spans="1:2">
      <c r="A627" s="7"/>
      <c r="B627" s="8"/>
    </row>
    <row r="628" spans="1:2">
      <c r="A628" s="7"/>
      <c r="B628" s="8"/>
    </row>
    <row r="629" spans="1:2">
      <c r="A629" s="7"/>
      <c r="B629" s="8"/>
    </row>
    <row r="630" spans="1:2">
      <c r="A630" s="7"/>
      <c r="B630" s="8"/>
    </row>
    <row r="631" spans="1:2">
      <c r="A631" s="7"/>
      <c r="B631" s="8"/>
    </row>
    <row r="632" spans="1:2">
      <c r="A632" s="7"/>
      <c r="B632" s="8"/>
    </row>
    <row r="633" spans="1:2">
      <c r="A633" s="7"/>
      <c r="B633" s="8"/>
    </row>
    <row r="634" spans="1:2">
      <c r="A634" s="7"/>
      <c r="B634" s="8"/>
    </row>
    <row r="635" spans="1:2">
      <c r="A635" s="7"/>
      <c r="B635" s="8"/>
    </row>
    <row r="636" spans="1:2">
      <c r="A636" s="7"/>
      <c r="B636" s="8"/>
    </row>
    <row r="637" spans="1:2">
      <c r="A637" s="7"/>
      <c r="B637" s="8"/>
    </row>
    <row r="638" spans="1:2">
      <c r="A638" s="7"/>
      <c r="B638" s="8"/>
    </row>
    <row r="639" spans="1:2">
      <c r="A639" s="7"/>
      <c r="B639" s="8"/>
    </row>
    <row r="640" spans="1:2">
      <c r="A640" s="7"/>
      <c r="B640" s="8"/>
    </row>
    <row r="641" spans="1:2">
      <c r="A641" s="7"/>
      <c r="B641" s="8"/>
    </row>
    <row r="642" spans="1:2">
      <c r="A642" s="7"/>
      <c r="B642" s="8"/>
    </row>
    <row r="643" spans="1:2">
      <c r="A643" s="7"/>
      <c r="B643" s="8"/>
    </row>
    <row r="644" spans="1:2">
      <c r="A644" s="7"/>
      <c r="B644" s="8"/>
    </row>
    <row r="645" spans="1:2">
      <c r="A645" s="7"/>
      <c r="B645" s="8"/>
    </row>
    <row r="646" spans="1:2">
      <c r="A646" s="7"/>
      <c r="B646" s="8"/>
    </row>
    <row r="647" spans="1:2">
      <c r="A647" s="7"/>
      <c r="B647" s="8"/>
    </row>
    <row r="648" spans="1:2">
      <c r="A648" s="7"/>
      <c r="B648" s="8"/>
    </row>
    <row r="649" spans="1:2">
      <c r="A649" s="7"/>
      <c r="B649" s="8"/>
    </row>
    <row r="650" spans="1:2">
      <c r="A650" s="7"/>
      <c r="B650" s="8"/>
    </row>
    <row r="651" spans="1:2">
      <c r="A651" s="7"/>
      <c r="B651" s="8"/>
    </row>
    <row r="652" spans="1:2">
      <c r="A652" s="7"/>
      <c r="B652" s="8"/>
    </row>
    <row r="653" spans="1:2">
      <c r="A653" s="7"/>
      <c r="B653" s="8"/>
    </row>
    <row r="654" spans="1:2">
      <c r="A654" s="7"/>
      <c r="B654" s="8"/>
    </row>
    <row r="655" spans="1:2">
      <c r="A655" s="7"/>
      <c r="B655" s="8"/>
    </row>
    <row r="656" spans="1:2">
      <c r="A656" s="7"/>
      <c r="B656" s="8"/>
    </row>
    <row r="657" spans="1:2">
      <c r="A657" s="7"/>
      <c r="B657" s="8"/>
    </row>
    <row r="658" spans="1:2">
      <c r="A658" s="7"/>
      <c r="B658" s="8"/>
    </row>
    <row r="659" spans="1:2">
      <c r="A659" s="7"/>
      <c r="B659" s="8"/>
    </row>
    <row r="660" spans="1:2">
      <c r="A660" s="7"/>
      <c r="B660" s="8"/>
    </row>
    <row r="661" spans="1:2">
      <c r="A661" s="7"/>
      <c r="B661" s="8"/>
    </row>
    <row r="662" spans="1:2">
      <c r="A662" s="7"/>
      <c r="B662" s="8"/>
    </row>
    <row r="663" spans="1:2">
      <c r="A663" s="7"/>
      <c r="B663" s="8"/>
    </row>
    <row r="664" spans="1:2">
      <c r="A664" s="7"/>
      <c r="B664" s="8"/>
    </row>
    <row r="665" spans="1:2">
      <c r="A665" s="7"/>
      <c r="B665" s="8"/>
    </row>
    <row r="666" spans="1:2">
      <c r="A666" s="7"/>
      <c r="B666" s="8"/>
    </row>
    <row r="667" spans="1:2">
      <c r="A667" s="7"/>
      <c r="B667" s="8"/>
    </row>
    <row r="668" spans="1:2">
      <c r="A668" s="7"/>
      <c r="B668" s="8"/>
    </row>
    <row r="669" spans="1:2">
      <c r="A669" s="7"/>
      <c r="B669" s="8"/>
    </row>
    <row r="670" spans="1:2">
      <c r="A670" s="7"/>
      <c r="B670" s="8"/>
    </row>
    <row r="671" spans="1:2">
      <c r="A671" s="7"/>
      <c r="B671" s="8"/>
    </row>
    <row r="672" spans="1:2">
      <c r="A672" s="7"/>
      <c r="B672" s="8"/>
    </row>
    <row r="673" spans="1:2">
      <c r="A673" s="7"/>
      <c r="B673" s="8"/>
    </row>
    <row r="674" spans="1:2">
      <c r="A674" s="7"/>
      <c r="B674" s="8"/>
    </row>
    <row r="675" spans="1:2">
      <c r="A675" s="7"/>
      <c r="B675" s="8"/>
    </row>
    <row r="676" spans="1:2">
      <c r="A676" s="7"/>
      <c r="B676" s="8"/>
    </row>
    <row r="677" spans="1:2">
      <c r="A677" s="7"/>
      <c r="B677" s="8"/>
    </row>
    <row r="678" spans="1:2">
      <c r="A678" s="7"/>
      <c r="B678" s="8"/>
    </row>
    <row r="679" spans="1:2">
      <c r="A679" s="7"/>
      <c r="B679" s="8"/>
    </row>
    <row r="680" spans="1:2">
      <c r="A680" s="7"/>
      <c r="B680" s="8"/>
    </row>
    <row r="681" spans="1:2">
      <c r="A681" s="7"/>
      <c r="B681" s="8"/>
    </row>
    <row r="682" spans="1:2">
      <c r="A682" s="7"/>
      <c r="B682" s="8"/>
    </row>
    <row r="683" spans="1:2">
      <c r="A683" s="7"/>
      <c r="B683" s="8"/>
    </row>
    <row r="684" spans="1:2">
      <c r="A684" s="7"/>
      <c r="B684" s="8"/>
    </row>
    <row r="685" spans="1:2">
      <c r="A685" s="7"/>
      <c r="B685" s="8"/>
    </row>
    <row r="686" spans="1:2">
      <c r="A686" s="7"/>
      <c r="B686" s="8"/>
    </row>
    <row r="687" spans="1:2">
      <c r="A687" s="7"/>
      <c r="B687" s="8"/>
    </row>
    <row r="688" spans="1:2">
      <c r="A688" s="7"/>
      <c r="B688" s="8"/>
    </row>
    <row r="689" spans="1:2">
      <c r="A689" s="7"/>
      <c r="B689" s="8"/>
    </row>
    <row r="690" spans="1:2">
      <c r="A690" s="7"/>
      <c r="B690" s="8"/>
    </row>
    <row r="691" spans="1:2">
      <c r="A691" s="7"/>
      <c r="B691" s="8"/>
    </row>
    <row r="692" spans="1:2">
      <c r="A692" s="7"/>
      <c r="B692" s="8"/>
    </row>
    <row r="693" spans="1:2">
      <c r="A693" s="7"/>
      <c r="B693" s="8"/>
    </row>
    <row r="694" spans="1:2">
      <c r="A694" s="7"/>
      <c r="B694" s="8"/>
    </row>
    <row r="695" spans="1:2">
      <c r="A695" s="7"/>
      <c r="B695" s="8"/>
    </row>
    <row r="696" spans="1:2">
      <c r="A696" s="7"/>
      <c r="B696" s="8"/>
    </row>
    <row r="697" spans="1:2">
      <c r="A697" s="7"/>
      <c r="B697" s="8"/>
    </row>
    <row r="698" spans="1:2">
      <c r="A698" s="7"/>
      <c r="B698" s="8"/>
    </row>
    <row r="699" spans="1:2">
      <c r="A699" s="7"/>
      <c r="B699" s="8"/>
    </row>
    <row r="700" spans="1:2">
      <c r="A700" s="7"/>
      <c r="B700" s="8"/>
    </row>
    <row r="701" spans="1:2">
      <c r="A701" s="7"/>
      <c r="B701" s="8"/>
    </row>
    <row r="702" spans="1:2">
      <c r="A702" s="7"/>
      <c r="B702" s="8"/>
    </row>
    <row r="703" spans="1:2">
      <c r="A703" s="7"/>
      <c r="B703" s="8"/>
    </row>
    <row r="704" spans="1:2">
      <c r="A704" s="7"/>
      <c r="B704" s="8"/>
    </row>
    <row r="705" spans="1:2">
      <c r="A705" s="7"/>
      <c r="B705" s="8"/>
    </row>
    <row r="706" spans="1:2">
      <c r="A706" s="7"/>
      <c r="B706" s="8"/>
    </row>
    <row r="707" spans="1:2">
      <c r="A707" s="7"/>
      <c r="B707" s="8"/>
    </row>
    <row r="708" spans="1:2">
      <c r="A708" s="7"/>
      <c r="B708" s="8"/>
    </row>
    <row r="709" spans="1:2">
      <c r="A709" s="7"/>
      <c r="B709" s="8"/>
    </row>
    <row r="710" spans="1:2">
      <c r="A710" s="7"/>
      <c r="B710" s="8"/>
    </row>
    <row r="711" spans="1:2">
      <c r="A711" s="7"/>
      <c r="B711" s="8"/>
    </row>
    <row r="712" spans="1:2">
      <c r="A712" s="7"/>
      <c r="B712" s="8"/>
    </row>
    <row r="713" spans="1:2">
      <c r="A713" s="7"/>
      <c r="B713" s="8"/>
    </row>
    <row r="714" spans="1:2">
      <c r="A714" s="7"/>
      <c r="B714" s="8"/>
    </row>
    <row r="715" spans="1:2">
      <c r="A715" s="7"/>
      <c r="B715" s="8"/>
    </row>
    <row r="716" spans="1:2">
      <c r="A716" s="7"/>
      <c r="B716" s="8"/>
    </row>
    <row r="717" spans="1:2">
      <c r="A717" s="7"/>
      <c r="B717" s="8"/>
    </row>
    <row r="718" spans="1:2">
      <c r="A718" s="7"/>
      <c r="B718" s="8"/>
    </row>
    <row r="719" spans="1:2">
      <c r="A719" s="7"/>
      <c r="B719" s="8"/>
    </row>
    <row r="720" spans="1:2">
      <c r="A720" s="7"/>
      <c r="B720" s="8"/>
    </row>
    <row r="721" spans="1:2">
      <c r="A721" s="7"/>
      <c r="B721" s="8"/>
    </row>
    <row r="722" spans="1:2">
      <c r="A722" s="7"/>
      <c r="B722" s="8"/>
    </row>
    <row r="723" spans="1:2">
      <c r="A723" s="7"/>
      <c r="B723" s="8"/>
    </row>
    <row r="724" spans="1:2">
      <c r="A724" s="7"/>
      <c r="B724" s="8"/>
    </row>
    <row r="725" spans="1:2">
      <c r="A725" s="7"/>
      <c r="B725" s="8"/>
    </row>
    <row r="726" spans="1:2">
      <c r="A726" s="7"/>
      <c r="B726" s="8"/>
    </row>
    <row r="727" spans="1:2">
      <c r="A727" s="7"/>
      <c r="B727" s="8"/>
    </row>
    <row r="728" spans="1:2">
      <c r="A728" s="7"/>
      <c r="B728" s="8"/>
    </row>
    <row r="729" spans="1:2">
      <c r="A729" s="7"/>
      <c r="B729" s="8"/>
    </row>
    <row r="730" spans="1:2">
      <c r="A730" s="7"/>
      <c r="B730" s="8"/>
    </row>
    <row r="731" spans="1:2">
      <c r="A731" s="7"/>
      <c r="B731" s="8"/>
    </row>
    <row r="732" spans="1:2">
      <c r="A732" s="7"/>
      <c r="B732" s="8"/>
    </row>
    <row r="733" spans="1:2">
      <c r="A733" s="7"/>
      <c r="B733" s="8"/>
    </row>
    <row r="734" spans="1:2">
      <c r="A734" s="7"/>
      <c r="B734" s="8"/>
    </row>
    <row r="735" spans="1:2">
      <c r="A735" s="7"/>
      <c r="B735" s="8"/>
    </row>
    <row r="736" spans="1:2">
      <c r="A736" s="7"/>
      <c r="B736" s="8"/>
    </row>
    <row r="737" spans="1:2">
      <c r="A737" s="7"/>
      <c r="B737" s="8"/>
    </row>
    <row r="738" spans="1:2">
      <c r="A738" s="7"/>
      <c r="B738" s="8"/>
    </row>
    <row r="739" spans="1:2">
      <c r="A739" s="7"/>
      <c r="B739" s="8"/>
    </row>
    <row r="740" spans="1:2">
      <c r="A740" s="7"/>
      <c r="B740" s="8"/>
    </row>
    <row r="741" spans="1:2">
      <c r="A741" s="7"/>
      <c r="B741" s="8"/>
    </row>
    <row r="742" spans="1:2">
      <c r="A742" s="7"/>
      <c r="B742" s="8"/>
    </row>
    <row r="743" spans="1:2">
      <c r="A743" s="7"/>
      <c r="B743" s="8"/>
    </row>
    <row r="744" spans="1:2">
      <c r="A744" s="7"/>
      <c r="B744" s="8"/>
    </row>
    <row r="745" spans="1:2">
      <c r="A745" s="7"/>
      <c r="B745" s="8"/>
    </row>
    <row r="746" spans="1:2">
      <c r="A746" s="7"/>
      <c r="B746" s="8"/>
    </row>
    <row r="747" spans="1:2">
      <c r="A747" s="7"/>
      <c r="B747" s="8"/>
    </row>
    <row r="748" spans="1:2">
      <c r="A748" s="7"/>
      <c r="B748" s="8"/>
    </row>
    <row r="749" spans="1:2">
      <c r="A749" s="7"/>
      <c r="B749" s="8"/>
    </row>
    <row r="750" spans="1:2">
      <c r="A750" s="7"/>
      <c r="B750" s="8"/>
    </row>
    <row r="751" spans="1:2">
      <c r="A751" s="7"/>
      <c r="B751" s="8"/>
    </row>
    <row r="752" spans="1:2">
      <c r="A752" s="7"/>
      <c r="B752" s="8"/>
    </row>
    <row r="753" spans="1:2">
      <c r="A753" s="7"/>
      <c r="B753" s="8"/>
    </row>
    <row r="754" spans="1:2">
      <c r="A754" s="7"/>
      <c r="B754" s="8"/>
    </row>
    <row r="755" spans="1:2">
      <c r="A755" s="7"/>
      <c r="B755" s="8"/>
    </row>
    <row r="756" spans="1:2">
      <c r="A756" s="7"/>
      <c r="B756" s="8"/>
    </row>
    <row r="757" spans="1:2">
      <c r="A757" s="7"/>
      <c r="B757" s="8"/>
    </row>
    <row r="758" spans="1:2">
      <c r="A758" s="7"/>
      <c r="B758" s="8"/>
    </row>
    <row r="759" spans="1:2">
      <c r="A759" s="7"/>
      <c r="B759" s="8"/>
    </row>
    <row r="760" spans="1:2">
      <c r="A760" s="7"/>
      <c r="B760" s="8"/>
    </row>
    <row r="761" spans="1:2">
      <c r="A761" s="7"/>
      <c r="B761" s="8"/>
    </row>
    <row r="762" spans="1:2">
      <c r="A762" s="7"/>
      <c r="B762" s="8"/>
    </row>
    <row r="763" spans="1:2">
      <c r="A763" s="7"/>
      <c r="B763" s="8"/>
    </row>
    <row r="764" spans="1:2">
      <c r="A764" s="7"/>
      <c r="B764" s="8"/>
    </row>
    <row r="765" spans="1:2">
      <c r="A765" s="7"/>
      <c r="B765" s="8"/>
    </row>
    <row r="766" spans="1:2">
      <c r="A766" s="7"/>
      <c r="B766" s="8"/>
    </row>
    <row r="767" spans="1:2">
      <c r="A767" s="7"/>
      <c r="B767" s="8"/>
    </row>
    <row r="768" spans="1:2">
      <c r="A768" s="7"/>
      <c r="B768" s="8"/>
    </row>
    <row r="769" spans="1:2">
      <c r="A769" s="7"/>
      <c r="B769" s="8"/>
    </row>
    <row r="770" spans="1:2">
      <c r="A770" s="7"/>
      <c r="B770" s="8"/>
    </row>
    <row r="771" spans="1:2">
      <c r="A771" s="7"/>
      <c r="B771" s="8"/>
    </row>
    <row r="772" spans="1:2">
      <c r="A772" s="7"/>
      <c r="B772" s="8"/>
    </row>
    <row r="773" spans="1:2">
      <c r="A773" s="7"/>
      <c r="B773" s="8"/>
    </row>
    <row r="774" spans="1:2">
      <c r="A774" s="7"/>
      <c r="B774" s="8"/>
    </row>
    <row r="775" spans="1:2">
      <c r="A775" s="7"/>
      <c r="B775" s="8"/>
    </row>
    <row r="776" spans="1:2">
      <c r="A776" s="7"/>
      <c r="B776" s="8"/>
    </row>
    <row r="777" spans="1:2">
      <c r="A777" s="7"/>
      <c r="B777" s="8"/>
    </row>
    <row r="778" spans="1:2">
      <c r="A778" s="7"/>
      <c r="B778" s="8"/>
    </row>
    <row r="779" spans="1:2">
      <c r="A779" s="7"/>
      <c r="B779" s="8"/>
    </row>
    <row r="780" spans="1:2">
      <c r="A780" s="7"/>
      <c r="B780" s="8"/>
    </row>
    <row r="781" spans="1:2">
      <c r="A781" s="7"/>
      <c r="B781" s="8"/>
    </row>
    <row r="782" spans="1:2">
      <c r="A782" s="7"/>
      <c r="B782" s="8"/>
    </row>
    <row r="783" spans="1:2">
      <c r="A783" s="7"/>
      <c r="B783" s="8"/>
    </row>
    <row r="784" spans="1:2">
      <c r="A784" s="7"/>
      <c r="B784" s="8"/>
    </row>
    <row r="785" spans="1:2">
      <c r="A785" s="7"/>
      <c r="B785" s="8"/>
    </row>
    <row r="786" spans="1:2">
      <c r="A786" s="7"/>
      <c r="B786" s="8"/>
    </row>
    <row r="787" spans="1:2">
      <c r="A787" s="7"/>
      <c r="B787" s="8"/>
    </row>
    <row r="788" spans="1:2">
      <c r="A788" s="7"/>
      <c r="B788" s="8"/>
    </row>
    <row r="789" spans="1:2">
      <c r="A789" s="7"/>
      <c r="B789" s="8"/>
    </row>
    <row r="790" spans="1:2">
      <c r="A790" s="7"/>
      <c r="B790" s="8"/>
    </row>
    <row r="791" spans="1:2">
      <c r="A791" s="7"/>
      <c r="B791" s="8"/>
    </row>
    <row r="792" spans="1:2">
      <c r="A792" s="7"/>
      <c r="B792" s="8"/>
    </row>
    <row r="793" spans="1:2">
      <c r="A793" s="7"/>
      <c r="B793" s="8"/>
    </row>
    <row r="794" spans="1:2">
      <c r="A794" s="7"/>
      <c r="B794" s="8"/>
    </row>
    <row r="795" spans="1:2">
      <c r="A795" s="7"/>
      <c r="B795" s="8"/>
    </row>
    <row r="796" spans="1:2">
      <c r="A796" s="7"/>
      <c r="B796" s="8"/>
    </row>
    <row r="797" spans="1:2">
      <c r="A797" s="7"/>
      <c r="B797" s="8"/>
    </row>
    <row r="798" spans="1:2">
      <c r="A798" s="7"/>
      <c r="B798" s="8"/>
    </row>
    <row r="799" spans="1:2">
      <c r="A799" s="7"/>
      <c r="B799" s="8"/>
    </row>
    <row r="800" spans="1:2">
      <c r="A800" s="7"/>
      <c r="B800" s="8"/>
    </row>
    <row r="801" spans="1:2">
      <c r="A801" s="7"/>
      <c r="B801" s="8"/>
    </row>
    <row r="802" spans="1:2">
      <c r="A802" s="7"/>
      <c r="B802" s="8"/>
    </row>
    <row r="803" spans="1:2">
      <c r="A803" s="7"/>
      <c r="B803" s="8"/>
    </row>
    <row r="804" spans="1:2">
      <c r="A804" s="7"/>
      <c r="B804" s="8"/>
    </row>
    <row r="805" spans="1:2">
      <c r="A805" s="7"/>
      <c r="B805" s="8"/>
    </row>
    <row r="806" spans="1:2">
      <c r="A806" s="7"/>
      <c r="B806" s="8"/>
    </row>
    <row r="807" spans="1:2">
      <c r="A807" s="7"/>
      <c r="B807" s="8"/>
    </row>
    <row r="808" spans="1:2">
      <c r="A808" s="7"/>
      <c r="B808" s="8"/>
    </row>
    <row r="809" spans="1:2">
      <c r="A809" s="7"/>
      <c r="B809" s="8"/>
    </row>
    <row r="810" spans="1:2">
      <c r="A810" s="7"/>
      <c r="B810" s="8"/>
    </row>
    <row r="811" spans="1:2">
      <c r="A811" s="7"/>
      <c r="B811" s="8"/>
    </row>
    <row r="812" spans="1:2">
      <c r="A812" s="7"/>
      <c r="B812" s="8"/>
    </row>
    <row r="813" spans="1:2">
      <c r="A813" s="7"/>
      <c r="B813" s="8"/>
    </row>
    <row r="814" spans="1:2">
      <c r="A814" s="7"/>
      <c r="B814" s="8"/>
    </row>
    <row r="815" spans="1:2">
      <c r="A815" s="7"/>
      <c r="B815" s="8"/>
    </row>
    <row r="816" spans="1:2">
      <c r="A816" s="7"/>
      <c r="B816" s="8"/>
    </row>
    <row r="817" spans="1:2">
      <c r="A817" s="7"/>
      <c r="B817" s="8"/>
    </row>
    <row r="818" spans="1:2">
      <c r="A818" s="7"/>
      <c r="B818" s="8"/>
    </row>
    <row r="819" spans="1:2">
      <c r="A819" s="7"/>
      <c r="B819" s="8"/>
    </row>
    <row r="820" spans="1:2">
      <c r="A820" s="7"/>
      <c r="B820" s="8"/>
    </row>
    <row r="821" spans="1:2">
      <c r="A821" s="7"/>
      <c r="B821" s="8"/>
    </row>
    <row r="822" spans="1:2">
      <c r="A822" s="7"/>
      <c r="B822" s="8"/>
    </row>
    <row r="823" spans="1:2">
      <c r="A823" s="7"/>
      <c r="B823" s="8"/>
    </row>
    <row r="824" spans="1:2">
      <c r="A824" s="7"/>
      <c r="B824" s="8"/>
    </row>
    <row r="825" spans="1:2">
      <c r="A825" s="7"/>
      <c r="B825" s="8"/>
    </row>
    <row r="826" spans="1:2">
      <c r="A826" s="7"/>
      <c r="B826" s="8"/>
    </row>
    <row r="827" spans="1:2">
      <c r="A827" s="7"/>
      <c r="B827" s="8"/>
    </row>
    <row r="828" spans="1:2">
      <c r="A828" s="7"/>
      <c r="B828" s="8"/>
    </row>
    <row r="829" spans="1:2">
      <c r="A829" s="7"/>
      <c r="B829" s="8"/>
    </row>
    <row r="830" spans="1:2">
      <c r="A830" s="7"/>
      <c r="B830" s="8"/>
    </row>
    <row r="831" spans="1:2">
      <c r="A831" s="7"/>
      <c r="B831" s="8"/>
    </row>
    <row r="832" spans="1:2">
      <c r="A832" s="7"/>
      <c r="B832" s="8"/>
    </row>
    <row r="833" spans="1:2">
      <c r="A833" s="7"/>
      <c r="B833" s="8"/>
    </row>
    <row r="834" spans="1:2">
      <c r="A834" s="7"/>
      <c r="B834" s="8"/>
    </row>
    <row r="835" spans="1:2">
      <c r="A835" s="7"/>
      <c r="B835" s="8"/>
    </row>
    <row r="836" spans="1:2">
      <c r="A836" s="7"/>
      <c r="B836" s="8"/>
    </row>
    <row r="837" spans="1:2">
      <c r="A837" s="7"/>
      <c r="B837" s="8"/>
    </row>
    <row r="838" spans="1:2">
      <c r="A838" s="7"/>
      <c r="B838" s="8"/>
    </row>
    <row r="839" spans="1:2">
      <c r="A839" s="7"/>
      <c r="B839" s="8"/>
    </row>
    <row r="840" spans="1:2">
      <c r="A840" s="7"/>
      <c r="B840" s="8"/>
    </row>
    <row r="841" spans="1:2">
      <c r="A841" s="7"/>
      <c r="B841" s="8"/>
    </row>
    <row r="842" spans="1:2">
      <c r="A842" s="7"/>
      <c r="B842" s="8"/>
    </row>
    <row r="843" spans="1:2">
      <c r="A843" s="7"/>
      <c r="B843" s="8"/>
    </row>
    <row r="844" spans="1:2">
      <c r="A844" s="7"/>
      <c r="B844" s="8"/>
    </row>
    <row r="845" spans="1:2">
      <c r="A845" s="7"/>
      <c r="B845" s="8"/>
    </row>
    <row r="846" spans="1:2">
      <c r="A846" s="7"/>
      <c r="B846" s="8"/>
    </row>
    <row r="847" spans="1:2">
      <c r="A847" s="7"/>
      <c r="B847" s="8"/>
    </row>
    <row r="848" spans="1:2">
      <c r="A848" s="7"/>
      <c r="B848" s="8"/>
    </row>
    <row r="849" spans="1:2">
      <c r="A849" s="7"/>
      <c r="B849" s="8"/>
    </row>
    <row r="850" spans="1:2">
      <c r="A850" s="7"/>
      <c r="B850" s="8"/>
    </row>
    <row r="851" spans="1:2">
      <c r="A851" s="7"/>
      <c r="B851" s="8"/>
    </row>
    <row r="852" spans="1:2">
      <c r="A852" s="7"/>
      <c r="B852" s="8"/>
    </row>
    <row r="853" spans="1:2">
      <c r="A853" s="7"/>
      <c r="B853" s="8"/>
    </row>
    <row r="854" spans="1:2">
      <c r="A854" s="7"/>
      <c r="B854" s="8"/>
    </row>
    <row r="855" spans="1:2">
      <c r="A855" s="7"/>
      <c r="B855" s="8"/>
    </row>
    <row r="856" spans="1:2">
      <c r="A856" s="7"/>
      <c r="B856" s="8"/>
    </row>
    <row r="857" spans="1:2">
      <c r="A857" s="7"/>
      <c r="B857" s="8"/>
    </row>
    <row r="858" spans="1:2">
      <c r="A858" s="7"/>
      <c r="B858" s="8"/>
    </row>
    <row r="859" spans="1:2">
      <c r="A859" s="7"/>
      <c r="B859" s="8"/>
    </row>
    <row r="860" spans="1:2">
      <c r="A860" s="7"/>
      <c r="B860" s="8"/>
    </row>
    <row r="861" spans="1:2">
      <c r="A861" s="7"/>
      <c r="B861" s="8"/>
    </row>
    <row r="862" spans="1:2">
      <c r="A862" s="7"/>
      <c r="B862" s="8"/>
    </row>
    <row r="863" spans="1:2">
      <c r="A863" s="7"/>
      <c r="B863" s="8"/>
    </row>
    <row r="864" spans="1:2">
      <c r="A864" s="7"/>
      <c r="B864" s="8"/>
    </row>
    <row r="865" spans="1:2">
      <c r="A865" s="7"/>
      <c r="B865" s="8"/>
    </row>
    <row r="866" spans="1:2">
      <c r="A866" s="7"/>
      <c r="B866" s="8"/>
    </row>
    <row r="867" spans="1:2">
      <c r="A867" s="7"/>
      <c r="B867" s="8"/>
    </row>
    <row r="868" spans="1:2">
      <c r="A868" s="7"/>
      <c r="B868" s="8"/>
    </row>
    <row r="869" spans="1:2">
      <c r="A869" s="7"/>
      <c r="B869" s="8"/>
    </row>
    <row r="870" spans="1:2">
      <c r="A870" s="7"/>
      <c r="B870" s="8"/>
    </row>
    <row r="871" spans="1:2">
      <c r="A871" s="7"/>
      <c r="B871" s="8"/>
    </row>
    <row r="872" spans="1:2">
      <c r="A872" s="7"/>
      <c r="B872" s="8"/>
    </row>
    <row r="873" spans="1:2">
      <c r="A873" s="7"/>
      <c r="B873" s="8"/>
    </row>
    <row r="874" spans="1:2">
      <c r="A874" s="7"/>
      <c r="B874" s="8"/>
    </row>
    <row r="875" spans="1:2">
      <c r="A875" s="7"/>
      <c r="B875" s="8"/>
    </row>
    <row r="876" spans="1:2">
      <c r="A876" s="7"/>
      <c r="B876" s="8"/>
    </row>
    <row r="877" spans="1:2">
      <c r="A877" s="7"/>
      <c r="B877" s="8"/>
    </row>
    <row r="878" spans="1:2">
      <c r="A878" s="7"/>
      <c r="B878" s="8"/>
    </row>
    <row r="879" spans="1:2">
      <c r="A879" s="7"/>
      <c r="B879" s="8"/>
    </row>
    <row r="880" spans="1:2">
      <c r="A880" s="7"/>
      <c r="B880" s="8"/>
    </row>
    <row r="881" spans="1:2">
      <c r="A881" s="7"/>
      <c r="B881" s="8"/>
    </row>
    <row r="882" spans="1:2">
      <c r="A882" s="7"/>
      <c r="B882" s="8"/>
    </row>
    <row r="883" spans="1:2">
      <c r="A883" s="7"/>
      <c r="B883" s="8"/>
    </row>
    <row r="884" spans="1:2">
      <c r="A884" s="7"/>
      <c r="B884" s="8"/>
    </row>
    <row r="885" spans="1:2">
      <c r="A885" s="7"/>
      <c r="B885" s="8"/>
    </row>
    <row r="886" spans="1:2">
      <c r="A886" s="7"/>
      <c r="B886" s="8"/>
    </row>
    <row r="887" spans="1:2">
      <c r="A887" s="7"/>
      <c r="B887" s="8"/>
    </row>
    <row r="888" spans="1:2">
      <c r="A888" s="7"/>
      <c r="B888" s="8"/>
    </row>
    <row r="889" spans="1:2">
      <c r="A889" s="7"/>
      <c r="B889" s="8"/>
    </row>
    <row r="890" spans="1:2">
      <c r="A890" s="7"/>
      <c r="B890" s="8"/>
    </row>
    <row r="891" spans="1:2">
      <c r="A891" s="7"/>
      <c r="B891" s="8"/>
    </row>
    <row r="892" spans="1:2">
      <c r="A892" s="7"/>
      <c r="B892" s="8"/>
    </row>
    <row r="893" spans="1:2">
      <c r="A893" s="7"/>
      <c r="B893" s="8"/>
    </row>
    <row r="894" spans="1:2">
      <c r="A894" s="7"/>
      <c r="B894" s="8"/>
    </row>
    <row r="895" spans="1:2">
      <c r="A895" s="7"/>
      <c r="B895" s="8"/>
    </row>
    <row r="896" spans="1:2">
      <c r="A896" s="7"/>
      <c r="B896" s="8"/>
    </row>
    <row r="897" spans="1:2">
      <c r="A897" s="7"/>
      <c r="B897" s="8"/>
    </row>
    <row r="898" spans="1:2">
      <c r="A898" s="7"/>
      <c r="B898" s="8"/>
    </row>
    <row r="899" spans="1:2">
      <c r="A899" s="7"/>
      <c r="B899" s="8"/>
    </row>
    <row r="900" spans="1:2">
      <c r="A900" s="7"/>
      <c r="B900" s="8"/>
    </row>
    <row r="901" spans="1:2">
      <c r="A901" s="7"/>
      <c r="B901" s="8"/>
    </row>
    <row r="902" spans="1:2">
      <c r="A902" s="7"/>
      <c r="B902" s="8"/>
    </row>
    <row r="903" spans="1:2">
      <c r="A903" s="7"/>
      <c r="B903" s="8"/>
    </row>
    <row r="904" spans="1:2">
      <c r="A904" s="7"/>
      <c r="B904" s="8"/>
    </row>
    <row r="905" spans="1:2">
      <c r="A905" s="7"/>
      <c r="B905" s="8"/>
    </row>
    <row r="906" spans="1:2">
      <c r="A906" s="7"/>
      <c r="B906" s="8"/>
    </row>
    <row r="907" spans="1:2">
      <c r="A907" s="7"/>
      <c r="B907" s="8"/>
    </row>
    <row r="908" spans="1:2">
      <c r="A908" s="7"/>
      <c r="B908" s="8"/>
    </row>
    <row r="909" spans="1:2">
      <c r="A909" s="7"/>
      <c r="B909" s="8"/>
    </row>
    <row r="910" spans="1:2">
      <c r="A910" s="7"/>
      <c r="B910" s="8"/>
    </row>
    <row r="911" spans="1:2">
      <c r="A911" s="7"/>
      <c r="B911" s="8"/>
    </row>
    <row r="912" spans="1:2">
      <c r="A912" s="7"/>
      <c r="B912" s="8"/>
    </row>
    <row r="913" spans="1:2">
      <c r="A913" s="7"/>
      <c r="B913" s="8"/>
    </row>
    <row r="914" spans="1:2">
      <c r="A914" s="7"/>
      <c r="B914" s="8"/>
    </row>
    <row r="915" spans="1:2">
      <c r="A915" s="7"/>
      <c r="B915" s="8"/>
    </row>
    <row r="916" spans="1:2">
      <c r="A916" s="7"/>
      <c r="B916" s="8"/>
    </row>
    <row r="917" spans="1:2">
      <c r="A917" s="7"/>
      <c r="B917" s="8"/>
    </row>
    <row r="918" spans="1:2">
      <c r="A918" s="7"/>
      <c r="B918" s="8"/>
    </row>
    <row r="919" spans="1:2">
      <c r="A919" s="7"/>
      <c r="B919" s="8"/>
    </row>
    <row r="920" spans="1:2">
      <c r="A920" s="7"/>
      <c r="B920" s="8"/>
    </row>
    <row r="921" spans="1:2">
      <c r="A921" s="7"/>
      <c r="B921" s="8"/>
    </row>
    <row r="922" spans="1:2">
      <c r="A922" s="7"/>
      <c r="B922" s="8"/>
    </row>
    <row r="923" spans="1:2">
      <c r="A923" s="7"/>
      <c r="B923" s="8"/>
    </row>
    <row r="924" spans="1:2">
      <c r="A924" s="7"/>
      <c r="B924" s="8"/>
    </row>
    <row r="925" spans="1:2">
      <c r="A925" s="7"/>
      <c r="B925" s="8"/>
    </row>
    <row r="926" spans="1:2">
      <c r="A926" s="7"/>
      <c r="B926" s="8"/>
    </row>
    <row r="927" spans="1:2">
      <c r="A927" s="7"/>
      <c r="B927" s="8"/>
    </row>
    <row r="928" spans="1:2">
      <c r="A928" s="7"/>
      <c r="B928" s="8"/>
    </row>
    <row r="929" spans="1:2">
      <c r="A929" s="7"/>
      <c r="B929" s="8"/>
    </row>
    <row r="930" spans="1:2">
      <c r="A930" s="7"/>
      <c r="B930" s="8"/>
    </row>
    <row r="931" spans="1:2">
      <c r="A931" s="7"/>
      <c r="B931" s="8"/>
    </row>
    <row r="932" spans="1:2">
      <c r="A932" s="7"/>
      <c r="B932" s="8"/>
    </row>
    <row r="933" spans="1:2">
      <c r="A933" s="7"/>
      <c r="B933" s="8"/>
    </row>
    <row r="934" spans="1:2">
      <c r="A934" s="7"/>
      <c r="B934" s="8"/>
    </row>
    <row r="935" spans="1:2">
      <c r="A935" s="7"/>
      <c r="B935" s="8"/>
    </row>
    <row r="936" spans="1:2">
      <c r="A936" s="7"/>
      <c r="B936" s="8"/>
    </row>
    <row r="937" spans="1:2">
      <c r="A937" s="7"/>
      <c r="B937" s="8"/>
    </row>
    <row r="938" spans="1:2">
      <c r="A938" s="7"/>
      <c r="B938" s="8"/>
    </row>
    <row r="939" spans="1:2">
      <c r="A939" s="7"/>
      <c r="B939" s="8"/>
    </row>
    <row r="940" spans="1:2">
      <c r="A940" s="7"/>
      <c r="B940" s="8"/>
    </row>
    <row r="941" spans="1:2">
      <c r="A941" s="7"/>
      <c r="B941" s="8"/>
    </row>
    <row r="942" spans="1:2">
      <c r="A942" s="7"/>
      <c r="B942" s="8"/>
    </row>
    <row r="943" spans="1:2">
      <c r="A943" s="7"/>
      <c r="B943" s="8"/>
    </row>
    <row r="944" spans="1:2">
      <c r="A944" s="7"/>
      <c r="B944" s="8"/>
    </row>
    <row r="945" spans="1:2">
      <c r="A945" s="7"/>
      <c r="B945" s="8"/>
    </row>
    <row r="946" spans="1:2">
      <c r="A946" s="7"/>
      <c r="B946" s="8"/>
    </row>
    <row r="947" spans="1:2">
      <c r="A947" s="7"/>
      <c r="B947" s="8"/>
    </row>
    <row r="948" spans="1:2">
      <c r="A948" s="7"/>
      <c r="B948" s="8"/>
    </row>
    <row r="949" spans="1:2">
      <c r="A949" s="7"/>
      <c r="B949" s="8"/>
    </row>
    <row r="950" spans="1:2">
      <c r="A950" s="7"/>
      <c r="B950" s="8"/>
    </row>
    <row r="951" spans="1:2">
      <c r="A951" s="7"/>
      <c r="B951" s="8"/>
    </row>
    <row r="952" spans="1:2">
      <c r="A952" s="7"/>
      <c r="B952" s="8"/>
    </row>
    <row r="953" spans="1:2">
      <c r="A953" s="7"/>
      <c r="B953" s="8"/>
    </row>
    <row r="954" spans="1:2">
      <c r="A954" s="7"/>
      <c r="B954" s="8"/>
    </row>
    <row r="955" spans="1:2">
      <c r="A955" s="7"/>
      <c r="B955" s="8"/>
    </row>
    <row r="956" spans="1:2">
      <c r="A956" s="7"/>
      <c r="B956" s="8"/>
    </row>
    <row r="957" spans="1:2">
      <c r="A957" s="7"/>
      <c r="B957" s="8"/>
    </row>
    <row r="958" spans="1:2">
      <c r="A958" s="7"/>
      <c r="B958" s="8"/>
    </row>
    <row r="959" spans="1:2">
      <c r="A959" s="7"/>
      <c r="B959" s="8"/>
    </row>
    <row r="960" spans="1:2">
      <c r="A960" s="7"/>
      <c r="B960" s="8"/>
    </row>
    <row r="961" spans="1:2">
      <c r="A961" s="7"/>
      <c r="B961" s="8"/>
    </row>
    <row r="962" spans="1:2">
      <c r="A962" s="7"/>
      <c r="B962" s="8"/>
    </row>
    <row r="963" spans="1:2">
      <c r="A963" s="7"/>
      <c r="B963" s="8"/>
    </row>
    <row r="964" spans="1:2">
      <c r="A964" s="7"/>
      <c r="B964" s="8"/>
    </row>
    <row r="965" spans="1:2">
      <c r="A965" s="7"/>
      <c r="B965" s="8"/>
    </row>
    <row r="966" spans="1:2">
      <c r="A966" s="7"/>
      <c r="B966" s="8"/>
    </row>
    <row r="967" spans="1:2">
      <c r="A967" s="7"/>
      <c r="B967" s="8"/>
    </row>
    <row r="968" spans="1:2">
      <c r="A968" s="7"/>
      <c r="B968" s="8"/>
    </row>
    <row r="969" spans="1:2">
      <c r="A969" s="7"/>
      <c r="B969" s="8"/>
    </row>
    <row r="970" spans="1:2">
      <c r="A970" s="7"/>
      <c r="B970" s="8"/>
    </row>
    <row r="971" spans="1:2">
      <c r="A971" s="7"/>
      <c r="B971" s="8"/>
    </row>
    <row r="972" spans="1:2">
      <c r="A972" s="7"/>
      <c r="B972" s="8"/>
    </row>
    <row r="973" spans="1:2">
      <c r="A973" s="7"/>
      <c r="B973" s="8"/>
    </row>
    <row r="974" spans="1:2">
      <c r="A974" s="7"/>
      <c r="B974" s="8"/>
    </row>
    <row r="975" spans="1:2">
      <c r="A975" s="7"/>
      <c r="B975" s="8"/>
    </row>
    <row r="976" spans="1:2">
      <c r="A976" s="7"/>
      <c r="B976" s="8"/>
    </row>
    <row r="977" spans="1:2">
      <c r="A977" s="7"/>
      <c r="B977" s="8"/>
    </row>
    <row r="978" spans="1:2">
      <c r="A978" s="7"/>
      <c r="B978" s="8"/>
    </row>
    <row r="979" spans="1:2">
      <c r="A979" s="7"/>
      <c r="B979" s="8"/>
    </row>
    <row r="980" spans="1:2">
      <c r="A980" s="7"/>
      <c r="B980" s="8"/>
    </row>
    <row r="981" spans="1:2">
      <c r="A981" s="7"/>
      <c r="B981" s="8"/>
    </row>
    <row r="982" spans="1:2">
      <c r="A982" s="7"/>
      <c r="B982" s="8"/>
    </row>
    <row r="983" spans="1:2">
      <c r="A983" s="7"/>
      <c r="B983" s="8"/>
    </row>
    <row r="984" spans="1:2">
      <c r="A984" s="7"/>
      <c r="B984" s="8"/>
    </row>
    <row r="985" spans="1:2">
      <c r="A985" s="7"/>
      <c r="B985" s="8"/>
    </row>
    <row r="986" spans="1:2">
      <c r="A986" s="7"/>
      <c r="B986" s="8"/>
    </row>
    <row r="987" spans="1:2">
      <c r="A987" s="7"/>
      <c r="B987" s="8"/>
    </row>
    <row r="988" spans="1:2">
      <c r="A988" s="7"/>
      <c r="B988" s="8"/>
    </row>
    <row r="989" spans="1:2">
      <c r="A989" s="7"/>
      <c r="B989" s="8"/>
    </row>
    <row r="990" spans="1:2">
      <c r="A990" s="7"/>
      <c r="B990" s="8"/>
    </row>
    <row r="991" spans="1:2">
      <c r="A991" s="7"/>
      <c r="B991" s="8"/>
    </row>
    <row r="992" spans="1:2">
      <c r="A992" s="7"/>
      <c r="B992" s="8"/>
    </row>
    <row r="993" spans="1:2">
      <c r="A993" s="7"/>
      <c r="B993" s="8"/>
    </row>
    <row r="994" spans="1:2">
      <c r="A994" s="7"/>
      <c r="B994" s="8"/>
    </row>
    <row r="995" spans="1:2">
      <c r="A995" s="7"/>
      <c r="B995" s="8"/>
    </row>
    <row r="996" spans="1:2">
      <c r="A996" s="7"/>
      <c r="B996" s="8"/>
    </row>
    <row r="997" spans="1:2">
      <c r="A997" s="7"/>
      <c r="B997" s="8"/>
    </row>
    <row r="998" spans="1:2">
      <c r="A998" s="7"/>
      <c r="B998" s="8"/>
    </row>
    <row r="999" spans="1:2">
      <c r="A999" s="7"/>
      <c r="B999" s="8"/>
    </row>
    <row r="1000" spans="1:2">
      <c r="A1000" s="7"/>
      <c r="B1000" s="8"/>
    </row>
    <row r="1001" spans="1:2">
      <c r="A1001" s="7"/>
      <c r="B1001" s="8"/>
    </row>
    <row r="1002" spans="1:2">
      <c r="A1002" s="7"/>
      <c r="B1002" s="8"/>
    </row>
    <row r="1003" spans="1:2">
      <c r="A1003" s="7"/>
      <c r="B1003" s="8"/>
    </row>
    <row r="1004" spans="1:2">
      <c r="A1004" s="7"/>
      <c r="B1004" s="8"/>
    </row>
    <row r="1005" spans="1:2">
      <c r="A1005" s="7"/>
      <c r="B1005" s="8"/>
    </row>
    <row r="1006" spans="1:2">
      <c r="A1006" s="7"/>
      <c r="B1006" s="8"/>
    </row>
    <row r="1007" spans="1:2">
      <c r="A1007" s="7"/>
      <c r="B1007" s="8"/>
    </row>
    <row r="1008" spans="1:2">
      <c r="A1008" s="7"/>
      <c r="B1008" s="8"/>
    </row>
    <row r="1009" spans="1:2">
      <c r="A1009" s="7"/>
      <c r="B1009" s="8"/>
    </row>
    <row r="1010" spans="1:2">
      <c r="A1010" s="7"/>
      <c r="B1010" s="8"/>
    </row>
    <row r="1011" spans="1:2">
      <c r="A1011" s="7"/>
      <c r="B1011" s="8"/>
    </row>
    <row r="1012" spans="1:2">
      <c r="A1012" s="7"/>
      <c r="B1012" s="8"/>
    </row>
    <row r="1013" spans="1:2">
      <c r="A1013" s="7"/>
      <c r="B1013" s="8"/>
    </row>
    <row r="1014" spans="1:2">
      <c r="A1014" s="7"/>
      <c r="B1014" s="8"/>
    </row>
    <row r="1015" spans="1:2">
      <c r="A1015" s="7"/>
      <c r="B1015" s="8"/>
    </row>
    <row r="1016" spans="1:2">
      <c r="A1016" s="7"/>
      <c r="B1016" s="8"/>
    </row>
    <row r="1017" spans="1:2">
      <c r="A1017" s="7"/>
      <c r="B1017" s="8"/>
    </row>
    <row r="1018" spans="1:2">
      <c r="A1018" s="7"/>
      <c r="B1018" s="8"/>
    </row>
    <row r="1019" spans="1:2">
      <c r="A1019" s="7"/>
      <c r="B1019" s="8"/>
    </row>
    <row r="1020" spans="1:2">
      <c r="A1020" s="7"/>
      <c r="B1020" s="8"/>
    </row>
    <row r="1021" spans="1:2">
      <c r="A1021" s="7"/>
      <c r="B1021" s="8"/>
    </row>
    <row r="1022" spans="1:2">
      <c r="A1022" s="7"/>
      <c r="B1022" s="8"/>
    </row>
    <row r="1023" spans="1:2">
      <c r="A1023" s="7"/>
      <c r="B1023" s="8"/>
    </row>
    <row r="1024" spans="1:2">
      <c r="A1024" s="7"/>
      <c r="B1024" s="8"/>
    </row>
    <row r="1025" spans="1:2">
      <c r="A1025" s="7"/>
      <c r="B1025" s="8"/>
    </row>
    <row r="1026" spans="1:2">
      <c r="A1026" s="7"/>
      <c r="B1026" s="8"/>
    </row>
    <row r="1027" spans="1:2">
      <c r="A1027" s="7"/>
      <c r="B1027" s="8"/>
    </row>
    <row r="1028" spans="1:2">
      <c r="A1028" s="7"/>
      <c r="B1028" s="8"/>
    </row>
    <row r="1029" spans="1:2">
      <c r="A1029" s="7"/>
      <c r="B1029" s="8"/>
    </row>
    <row r="1030" spans="1:2">
      <c r="A1030" s="7"/>
      <c r="B1030" s="8"/>
    </row>
    <row r="1031" spans="1:2">
      <c r="A1031" s="7"/>
      <c r="B1031" s="8"/>
    </row>
    <row r="1032" spans="1:2">
      <c r="A1032" s="7"/>
      <c r="B1032" s="8"/>
    </row>
    <row r="1033" spans="1:2">
      <c r="A1033" s="7"/>
      <c r="B1033" s="8"/>
    </row>
    <row r="1034" spans="1:2">
      <c r="A1034" s="7"/>
      <c r="B1034" s="8"/>
    </row>
    <row r="1035" spans="1:2">
      <c r="A1035" s="7"/>
      <c r="B1035" s="8"/>
    </row>
    <row r="1036" spans="1:2">
      <c r="A1036" s="7"/>
      <c r="B1036" s="8"/>
    </row>
    <row r="1037" spans="1:2">
      <c r="A1037" s="7"/>
      <c r="B1037" s="8"/>
    </row>
    <row r="1038" spans="1:2">
      <c r="A1038" s="7"/>
      <c r="B1038" s="8"/>
    </row>
    <row r="1039" spans="1:2">
      <c r="A1039" s="7"/>
      <c r="B1039" s="8"/>
    </row>
    <row r="1040" spans="1:2">
      <c r="A1040" s="7"/>
      <c r="B1040" s="8"/>
    </row>
    <row r="1041" spans="1:2">
      <c r="A1041" s="7"/>
      <c r="B1041" s="8"/>
    </row>
    <row r="1042" spans="1:2">
      <c r="A1042" s="7"/>
      <c r="B1042" s="8"/>
    </row>
    <row r="1043" spans="1:2">
      <c r="A1043" s="7"/>
      <c r="B1043" s="8"/>
    </row>
    <row r="1044" spans="1:2">
      <c r="A1044" s="7"/>
      <c r="B1044" s="8"/>
    </row>
    <row r="1045" spans="1:2">
      <c r="A1045" s="7"/>
      <c r="B1045" s="8"/>
    </row>
    <row r="1046" spans="1:2">
      <c r="A1046" s="7"/>
      <c r="B1046" s="8"/>
    </row>
    <row r="1047" spans="1:2">
      <c r="A1047" s="7"/>
      <c r="B1047" s="8"/>
    </row>
    <row r="1048" spans="1:2">
      <c r="A1048" s="7"/>
      <c r="B1048" s="8"/>
    </row>
    <row r="1049" spans="1:2">
      <c r="A1049" s="7"/>
      <c r="B1049" s="8"/>
    </row>
    <row r="1050" spans="1:2">
      <c r="A1050" s="7"/>
      <c r="B1050" s="8"/>
    </row>
    <row r="1051" spans="1:2">
      <c r="A1051" s="7"/>
      <c r="B1051" s="8"/>
    </row>
    <row r="1052" spans="1:2">
      <c r="A1052" s="7"/>
      <c r="B1052" s="8"/>
    </row>
    <row r="1053" spans="1:2">
      <c r="A1053" s="7"/>
      <c r="B1053" s="8"/>
    </row>
    <row r="1054" spans="1:2">
      <c r="A1054" s="7"/>
      <c r="B1054" s="8"/>
    </row>
    <row r="1055" spans="1:2">
      <c r="A1055" s="7"/>
      <c r="B1055" s="8"/>
    </row>
    <row r="1056" spans="1:2">
      <c r="A1056" s="7"/>
      <c r="B1056" s="8"/>
    </row>
    <row r="1057" spans="1:2">
      <c r="A1057" s="7"/>
      <c r="B1057" s="8"/>
    </row>
    <row r="1058" spans="1:2">
      <c r="A1058" s="7"/>
      <c r="B1058" s="8"/>
    </row>
    <row r="1059" spans="1:2">
      <c r="A1059" s="7"/>
      <c r="B1059" s="8"/>
    </row>
    <row r="1060" spans="1:2">
      <c r="A1060" s="7"/>
      <c r="B1060" s="8"/>
    </row>
    <row r="1061" spans="1:2">
      <c r="A1061" s="7"/>
      <c r="B1061" s="8"/>
    </row>
    <row r="1062" spans="1:2">
      <c r="A1062" s="7"/>
      <c r="B1062" s="8"/>
    </row>
    <row r="1063" spans="1:2">
      <c r="A1063" s="7"/>
      <c r="B1063" s="8"/>
    </row>
    <row r="1064" spans="1:2">
      <c r="A1064" s="7"/>
      <c r="B1064" s="8"/>
    </row>
    <row r="1065" spans="1:2">
      <c r="A1065" s="7"/>
      <c r="B1065" s="8"/>
    </row>
    <row r="1066" spans="1:2">
      <c r="A1066" s="7"/>
      <c r="B1066" s="8"/>
    </row>
    <row r="1067" spans="1:2">
      <c r="A1067" s="7"/>
      <c r="B1067" s="8"/>
    </row>
    <row r="1068" spans="1:2">
      <c r="A1068" s="7"/>
      <c r="B1068" s="8"/>
    </row>
    <row r="1069" spans="1:2">
      <c r="A1069" s="7"/>
      <c r="B1069" s="8"/>
    </row>
    <row r="1070" spans="1:2">
      <c r="A1070" s="7"/>
      <c r="B1070" s="8"/>
    </row>
    <row r="1071" spans="1:2">
      <c r="A1071" s="7"/>
      <c r="B1071" s="8"/>
    </row>
    <row r="1072" spans="1:2">
      <c r="A1072" s="7"/>
      <c r="B1072" s="8"/>
    </row>
    <row r="1073" spans="1:2">
      <c r="A1073" s="7"/>
      <c r="B1073" s="8"/>
    </row>
    <row r="1074" spans="1:2">
      <c r="A1074" s="7"/>
      <c r="B1074" s="8"/>
    </row>
    <row r="1075" spans="1:2">
      <c r="A1075" s="7"/>
      <c r="B1075" s="8"/>
    </row>
    <row r="1076" spans="1:2">
      <c r="A1076" s="7"/>
      <c r="B1076" s="8"/>
    </row>
    <row r="1077" spans="1:2">
      <c r="A1077" s="7"/>
      <c r="B1077" s="8"/>
    </row>
    <row r="1078" spans="1:2">
      <c r="A1078" s="7"/>
      <c r="B1078" s="8"/>
    </row>
    <row r="1079" spans="1:2">
      <c r="A1079" s="7"/>
      <c r="B1079" s="8"/>
    </row>
    <row r="1080" spans="1:2">
      <c r="A1080" s="7"/>
      <c r="B1080" s="8"/>
    </row>
    <row r="1081" spans="1:2">
      <c r="A1081" s="7"/>
      <c r="B1081" s="8"/>
    </row>
    <row r="1082" spans="1:2">
      <c r="A1082" s="7"/>
      <c r="B1082" s="8"/>
    </row>
    <row r="1083" spans="1:2">
      <c r="A1083" s="7"/>
      <c r="B1083" s="8"/>
    </row>
    <row r="1084" spans="1:2">
      <c r="A1084" s="7"/>
      <c r="B1084" s="8"/>
    </row>
    <row r="1085" spans="1:2">
      <c r="A1085" s="7"/>
      <c r="B1085" s="8"/>
    </row>
    <row r="1086" spans="1:2">
      <c r="A1086" s="7"/>
      <c r="B1086" s="8"/>
    </row>
    <row r="1087" spans="1:2">
      <c r="A1087" s="7"/>
      <c r="B1087" s="8"/>
    </row>
    <row r="1088" spans="1:2">
      <c r="A1088" s="7"/>
      <c r="B1088" s="8"/>
    </row>
    <row r="1089" spans="1:2">
      <c r="A1089" s="7"/>
      <c r="B1089" s="8"/>
    </row>
    <row r="1090" spans="1:2">
      <c r="A1090" s="7"/>
      <c r="B1090" s="8"/>
    </row>
    <row r="1091" spans="1:2">
      <c r="A1091" s="7"/>
      <c r="B1091" s="8"/>
    </row>
    <row r="1092" spans="1:2">
      <c r="A1092" s="7"/>
      <c r="B1092" s="8"/>
    </row>
    <row r="1093" spans="1:2">
      <c r="A1093" s="7"/>
      <c r="B1093" s="8"/>
    </row>
    <row r="1094" spans="1:2">
      <c r="A1094" s="7"/>
      <c r="B1094" s="8"/>
    </row>
    <row r="1095" spans="1:2">
      <c r="A1095" s="7"/>
      <c r="B1095" s="8"/>
    </row>
    <row r="1096" spans="1:2">
      <c r="A1096" s="7"/>
      <c r="B1096" s="8"/>
    </row>
    <row r="1097" spans="1:2">
      <c r="A1097" s="7"/>
      <c r="B1097" s="8"/>
    </row>
    <row r="1098" spans="1:2">
      <c r="A1098" s="7"/>
      <c r="B1098" s="8"/>
    </row>
    <row r="1099" spans="1:2">
      <c r="A1099" s="7"/>
      <c r="B1099" s="8"/>
    </row>
    <row r="1100" spans="1:2">
      <c r="A1100" s="7"/>
      <c r="B1100" s="8"/>
    </row>
    <row r="1101" spans="1:2">
      <c r="A1101" s="7"/>
      <c r="B1101" s="8"/>
    </row>
    <row r="1102" spans="1:2">
      <c r="A1102" s="7"/>
      <c r="B1102" s="8"/>
    </row>
    <row r="1103" spans="1:2">
      <c r="A1103" s="7"/>
      <c r="B1103" s="8"/>
    </row>
    <row r="1104" spans="1:2">
      <c r="A1104" s="7"/>
      <c r="B1104" s="8"/>
    </row>
    <row r="1105" spans="1:2">
      <c r="A1105" s="7"/>
      <c r="B1105" s="8"/>
    </row>
    <row r="1106" spans="1:2">
      <c r="A1106" s="7"/>
      <c r="B1106" s="8"/>
    </row>
    <row r="1107" spans="1:2">
      <c r="A1107" s="7"/>
      <c r="B1107" s="8"/>
    </row>
    <row r="1108" spans="1:2">
      <c r="A1108" s="7"/>
      <c r="B1108" s="8"/>
    </row>
    <row r="1109" spans="1:2">
      <c r="A1109" s="7"/>
      <c r="B1109" s="8"/>
    </row>
    <row r="1110" spans="1:2">
      <c r="A1110" s="7"/>
      <c r="B1110" s="8"/>
    </row>
    <row r="1111" spans="1:2">
      <c r="A1111" s="7"/>
      <c r="B1111" s="8"/>
    </row>
    <row r="1112" spans="1:2">
      <c r="A1112" s="7"/>
      <c r="B1112" s="8"/>
    </row>
    <row r="1113" spans="1:2">
      <c r="A1113" s="7"/>
      <c r="B1113" s="8"/>
    </row>
    <row r="1114" spans="1:2">
      <c r="A1114" s="7"/>
      <c r="B1114" s="8"/>
    </row>
    <row r="1115" spans="1:2">
      <c r="A1115" s="7"/>
      <c r="B1115" s="8"/>
    </row>
    <row r="1116" spans="1:2">
      <c r="A1116" s="7"/>
      <c r="B1116" s="8"/>
    </row>
    <row r="1117" spans="1:2">
      <c r="A1117" s="7"/>
      <c r="B1117" s="8"/>
    </row>
    <row r="1118" spans="1:2">
      <c r="A1118" s="7"/>
      <c r="B1118" s="8"/>
    </row>
    <row r="1119" spans="1:2">
      <c r="A1119" s="7"/>
      <c r="B1119" s="8"/>
    </row>
    <row r="1120" spans="1:2">
      <c r="A1120" s="7"/>
      <c r="B1120" s="8"/>
    </row>
    <row r="1121" spans="1:2">
      <c r="A1121" s="7"/>
      <c r="B1121" s="8"/>
    </row>
    <row r="1122" spans="1:2">
      <c r="A1122" s="7"/>
      <c r="B1122" s="8"/>
    </row>
    <row r="1123" spans="1:2">
      <c r="A1123" s="7"/>
      <c r="B1123" s="8"/>
    </row>
    <row r="1124" spans="1:2">
      <c r="A1124" s="7"/>
      <c r="B1124" s="8"/>
    </row>
    <row r="1125" spans="1:2">
      <c r="A1125" s="7"/>
      <c r="B1125" s="8"/>
    </row>
    <row r="1126" spans="1:2">
      <c r="A1126" s="7"/>
      <c r="B1126" s="8"/>
    </row>
    <row r="1127" spans="1:2">
      <c r="A1127" s="7"/>
      <c r="B1127" s="8"/>
    </row>
    <row r="1128" spans="1:2">
      <c r="A1128" s="7"/>
      <c r="B1128" s="8"/>
    </row>
    <row r="1129" spans="1:2">
      <c r="A1129" s="7"/>
      <c r="B1129" s="8"/>
    </row>
    <row r="1130" spans="1:2">
      <c r="A1130" s="7"/>
      <c r="B1130" s="8"/>
    </row>
    <row r="1131" spans="1:2">
      <c r="A1131" s="7"/>
      <c r="B1131" s="8"/>
    </row>
    <row r="1132" spans="1:2">
      <c r="A1132" s="7"/>
      <c r="B1132" s="8"/>
    </row>
    <row r="1133" spans="1:2">
      <c r="A1133" s="7"/>
      <c r="B1133" s="8"/>
    </row>
    <row r="1134" spans="1:2">
      <c r="A1134" s="7"/>
      <c r="B1134" s="8"/>
    </row>
    <row r="1135" spans="1:2">
      <c r="A1135" s="7"/>
      <c r="B1135" s="8"/>
    </row>
    <row r="1136" spans="1:2">
      <c r="A1136" s="7"/>
      <c r="B1136" s="8"/>
    </row>
    <row r="1137" spans="1:2">
      <c r="A1137" s="7"/>
      <c r="B1137" s="8"/>
    </row>
    <row r="1138" spans="1:2">
      <c r="A1138" s="7"/>
      <c r="B1138" s="8"/>
    </row>
    <row r="1139" spans="1:2">
      <c r="A1139" s="7"/>
      <c r="B1139" s="8"/>
    </row>
    <row r="1140" spans="1:2">
      <c r="A1140" s="7"/>
      <c r="B1140" s="8"/>
    </row>
    <row r="1141" spans="1:2">
      <c r="A1141" s="7"/>
      <c r="B1141" s="8"/>
    </row>
    <row r="1142" spans="1:2">
      <c r="A1142" s="7"/>
      <c r="B1142" s="8"/>
    </row>
    <row r="1143" spans="1:2">
      <c r="A1143" s="7"/>
      <c r="B1143" s="8"/>
    </row>
    <row r="1144" spans="1:2">
      <c r="A1144" s="7"/>
      <c r="B1144" s="8"/>
    </row>
    <row r="1145" spans="1:2">
      <c r="A1145" s="7"/>
      <c r="B1145" s="8"/>
    </row>
    <row r="1146" spans="1:2">
      <c r="A1146" s="7"/>
      <c r="B1146" s="8"/>
    </row>
    <row r="1147" spans="1:2">
      <c r="A1147" s="7"/>
      <c r="B1147" s="8"/>
    </row>
    <row r="1148" spans="1:2">
      <c r="A1148" s="7"/>
      <c r="B1148" s="8"/>
    </row>
    <row r="1149" spans="1:2">
      <c r="A1149" s="7"/>
      <c r="B1149" s="8"/>
    </row>
    <row r="1150" spans="1:2">
      <c r="A1150" s="7"/>
      <c r="B1150" s="8"/>
    </row>
    <row r="1151" spans="1:2">
      <c r="A1151" s="7"/>
      <c r="B1151" s="8"/>
    </row>
    <row r="1152" spans="1:2">
      <c r="A1152" s="7"/>
      <c r="B1152" s="8"/>
    </row>
    <row r="1153" spans="1:2">
      <c r="A1153" s="7"/>
      <c r="B1153" s="8"/>
    </row>
    <row r="1154" spans="1:2">
      <c r="A1154" s="7"/>
      <c r="B1154" s="8"/>
    </row>
    <row r="1155" spans="1:2">
      <c r="A1155" s="7"/>
      <c r="B1155" s="8"/>
    </row>
    <row r="1156" spans="1:2">
      <c r="A1156" s="7"/>
      <c r="B1156" s="8"/>
    </row>
    <row r="1157" spans="1:2">
      <c r="A1157" s="7"/>
      <c r="B1157" s="8"/>
    </row>
    <row r="1158" spans="1:2">
      <c r="A1158" s="7"/>
      <c r="B1158" s="8"/>
    </row>
    <row r="1159" spans="1:2">
      <c r="A1159" s="7"/>
      <c r="B1159" s="8"/>
    </row>
    <row r="1160" spans="1:2">
      <c r="A1160" s="7"/>
      <c r="B1160" s="8"/>
    </row>
    <row r="1161" spans="1:2">
      <c r="A1161" s="7"/>
      <c r="B1161" s="8"/>
    </row>
    <row r="1162" spans="1:2">
      <c r="A1162" s="7"/>
      <c r="B1162" s="8"/>
    </row>
    <row r="1163" spans="1:2">
      <c r="A1163" s="7"/>
      <c r="B1163" s="8"/>
    </row>
    <row r="1164" spans="1:2">
      <c r="A1164" s="7"/>
      <c r="B1164" s="8"/>
    </row>
    <row r="1165" spans="1:2">
      <c r="A1165" s="7"/>
      <c r="B1165" s="8"/>
    </row>
    <row r="1166" spans="1:2">
      <c r="A1166" s="7"/>
      <c r="B1166" s="8"/>
    </row>
    <row r="1167" spans="1:2">
      <c r="A1167" s="7"/>
      <c r="B1167" s="8"/>
    </row>
    <row r="1168" spans="1:2">
      <c r="A1168" s="7"/>
      <c r="B1168" s="8"/>
    </row>
    <row r="1169" spans="1:2">
      <c r="A1169" s="7"/>
      <c r="B1169" s="8"/>
    </row>
    <row r="1170" spans="1:2">
      <c r="A1170" s="7"/>
      <c r="B1170" s="8"/>
    </row>
    <row r="1171" spans="1:2">
      <c r="A1171" s="7"/>
      <c r="B1171" s="8"/>
    </row>
    <row r="1172" spans="1:2">
      <c r="A1172" s="7"/>
      <c r="B1172" s="8"/>
    </row>
    <row r="1173" spans="1:2">
      <c r="A1173" s="7"/>
      <c r="B1173" s="8"/>
    </row>
    <row r="1174" spans="1:2">
      <c r="A1174" s="7"/>
      <c r="B1174" s="8"/>
    </row>
    <row r="1175" spans="1:2">
      <c r="A1175" s="7"/>
      <c r="B1175" s="8"/>
    </row>
    <row r="1176" spans="1:2">
      <c r="A1176" s="7"/>
      <c r="B1176" s="8"/>
    </row>
    <row r="1177" spans="1:2">
      <c r="A1177" s="7"/>
      <c r="B1177" s="8"/>
    </row>
    <row r="1178" spans="1:2">
      <c r="A1178" s="7"/>
      <c r="B1178" s="8"/>
    </row>
    <row r="1179" spans="1:2">
      <c r="A1179" s="7"/>
      <c r="B1179" s="8"/>
    </row>
    <row r="1180" spans="1:2">
      <c r="A1180" s="7"/>
      <c r="B1180" s="8"/>
    </row>
    <row r="1181" spans="1:2">
      <c r="A1181" s="7"/>
      <c r="B1181" s="8"/>
    </row>
    <row r="1182" spans="1:2">
      <c r="A1182" s="7"/>
      <c r="B1182" s="8"/>
    </row>
    <row r="1183" spans="1:2">
      <c r="A1183" s="7"/>
      <c r="B1183" s="8"/>
    </row>
    <row r="1184" spans="1:2">
      <c r="A1184" s="7"/>
      <c r="B1184" s="8"/>
    </row>
    <row r="1185" spans="1:2">
      <c r="A1185" s="7"/>
      <c r="B1185" s="8"/>
    </row>
    <row r="1186" spans="1:2">
      <c r="A1186" s="7"/>
      <c r="B1186" s="8"/>
    </row>
    <row r="1187" spans="1:2">
      <c r="A1187" s="7"/>
      <c r="B1187" s="8"/>
    </row>
    <row r="1188" spans="1:2">
      <c r="A1188" s="7"/>
      <c r="B1188" s="8"/>
    </row>
    <row r="1189" spans="1:2">
      <c r="A1189" s="7"/>
      <c r="B1189" s="8"/>
    </row>
    <row r="1190" spans="1:2">
      <c r="A1190" s="7"/>
      <c r="B1190" s="8"/>
    </row>
    <row r="1191" spans="1:2">
      <c r="A1191" s="7"/>
      <c r="B1191" s="8"/>
    </row>
    <row r="1192" spans="1:2">
      <c r="A1192" s="7"/>
      <c r="B1192" s="8"/>
    </row>
    <row r="1193" spans="1:2">
      <c r="A1193" s="7"/>
      <c r="B1193" s="8"/>
    </row>
    <row r="1194" spans="1:2">
      <c r="A1194" s="7"/>
      <c r="B1194" s="8"/>
    </row>
    <row r="1195" spans="1:2">
      <c r="A1195" s="7"/>
      <c r="B1195" s="8"/>
    </row>
    <row r="1196" spans="1:2">
      <c r="A1196" s="7"/>
      <c r="B1196" s="8"/>
    </row>
    <row r="1197" spans="1:2">
      <c r="A1197" s="7"/>
      <c r="B1197" s="8"/>
    </row>
    <row r="1198" spans="1:2">
      <c r="A1198" s="7"/>
      <c r="B1198" s="8"/>
    </row>
    <row r="1199" spans="1:2">
      <c r="A1199" s="7"/>
      <c r="B1199" s="8"/>
    </row>
    <row r="1200" spans="1:2">
      <c r="A1200" s="7"/>
      <c r="B1200" s="8"/>
    </row>
    <row r="1201" spans="1:2">
      <c r="A1201" s="7"/>
      <c r="B1201" s="8"/>
    </row>
    <row r="1202" spans="1:2">
      <c r="A1202" s="7"/>
      <c r="B1202" s="8"/>
    </row>
    <row r="1203" spans="1:2">
      <c r="A1203" s="7"/>
      <c r="B1203" s="8"/>
    </row>
    <row r="1204" spans="1:2">
      <c r="A1204" s="7"/>
      <c r="B1204" s="8"/>
    </row>
    <row r="1205" spans="1:2">
      <c r="A1205" s="7"/>
      <c r="B1205" s="8"/>
    </row>
    <row r="1206" spans="1:2">
      <c r="A1206" s="7"/>
      <c r="B1206" s="8"/>
    </row>
    <row r="1207" spans="1:2">
      <c r="A1207" s="7"/>
      <c r="B1207" s="8"/>
    </row>
    <row r="1208" spans="1:2">
      <c r="A1208" s="7"/>
      <c r="B1208" s="8"/>
    </row>
    <row r="1209" spans="1:2">
      <c r="A1209" s="7"/>
      <c r="B1209" s="8"/>
    </row>
    <row r="1210" spans="1:2">
      <c r="A1210" s="7"/>
      <c r="B1210" s="8"/>
    </row>
    <row r="1211" spans="1:2">
      <c r="A1211" s="7"/>
      <c r="B1211" s="8"/>
    </row>
    <row r="1212" spans="1:2">
      <c r="A1212" s="7"/>
      <c r="B1212" s="8"/>
    </row>
    <row r="1213" spans="1:2">
      <c r="A1213" s="7"/>
      <c r="B1213" s="8"/>
    </row>
    <row r="1214" spans="1:2">
      <c r="A1214" s="7"/>
      <c r="B1214" s="8"/>
    </row>
    <row r="1215" spans="1:2">
      <c r="A1215" s="7"/>
      <c r="B1215" s="8"/>
    </row>
    <row r="1216" spans="1:2">
      <c r="A1216" s="7"/>
      <c r="B1216" s="8"/>
    </row>
    <row r="1217" spans="1:2">
      <c r="A1217" s="7"/>
      <c r="B1217" s="8"/>
    </row>
    <row r="1218" spans="1:2">
      <c r="A1218" s="7"/>
      <c r="B1218" s="8"/>
    </row>
    <row r="1219" spans="1:2">
      <c r="A1219" s="7"/>
      <c r="B1219" s="8"/>
    </row>
    <row r="1220" spans="1:2">
      <c r="A1220" s="7"/>
      <c r="B1220" s="8"/>
    </row>
    <row r="1221" spans="1:2">
      <c r="A1221" s="7"/>
      <c r="B1221" s="8"/>
    </row>
    <row r="1222" spans="1:2">
      <c r="A1222" s="7"/>
      <c r="B1222" s="8"/>
    </row>
    <row r="1223" spans="1:2">
      <c r="A1223" s="7"/>
      <c r="B1223" s="8"/>
    </row>
    <row r="1224" spans="1:2">
      <c r="A1224" s="7"/>
      <c r="B1224" s="8"/>
    </row>
    <row r="1225" spans="1:2">
      <c r="A1225" s="7"/>
      <c r="B1225" s="8"/>
    </row>
    <row r="1226" spans="1:2">
      <c r="A1226" s="7"/>
      <c r="B1226" s="8"/>
    </row>
    <row r="1227" spans="1:2">
      <c r="A1227" s="7"/>
      <c r="B1227" s="8"/>
    </row>
    <row r="1228" spans="1:2">
      <c r="A1228" s="7"/>
      <c r="B1228" s="8"/>
    </row>
    <row r="1229" spans="1:2">
      <c r="A1229" s="7"/>
      <c r="B1229" s="8"/>
    </row>
    <row r="1230" spans="1:2">
      <c r="A1230" s="7"/>
      <c r="B1230" s="8"/>
    </row>
    <row r="1231" spans="1:2">
      <c r="A1231" s="7"/>
      <c r="B1231" s="8"/>
    </row>
    <row r="1232" spans="1:2">
      <c r="A1232" s="7"/>
      <c r="B1232" s="8"/>
    </row>
    <row r="1233" spans="1:2">
      <c r="A1233" s="7"/>
      <c r="B1233" s="8"/>
    </row>
    <row r="1234" spans="1:2">
      <c r="A1234" s="7"/>
      <c r="B1234" s="8"/>
    </row>
    <row r="1235" spans="1:2">
      <c r="A1235" s="7"/>
      <c r="B1235" s="8"/>
    </row>
    <row r="1236" spans="1:2">
      <c r="A1236" s="7"/>
      <c r="B1236" s="8"/>
    </row>
    <row r="1237" spans="1:2">
      <c r="A1237" s="7"/>
      <c r="B1237" s="8"/>
    </row>
    <row r="1238" spans="1:2">
      <c r="A1238" s="7"/>
      <c r="B1238" s="8"/>
    </row>
    <row r="1239" spans="1:2">
      <c r="A1239" s="7"/>
      <c r="B1239" s="8"/>
    </row>
    <row r="1240" spans="1:2">
      <c r="A1240" s="7"/>
      <c r="B1240" s="8"/>
    </row>
    <row r="1241" spans="1:2">
      <c r="A1241" s="7"/>
      <c r="B1241" s="8"/>
    </row>
    <row r="1242" spans="1:2">
      <c r="A1242" s="7"/>
      <c r="B1242" s="8"/>
    </row>
    <row r="1243" spans="1:2">
      <c r="A1243" s="7"/>
      <c r="B1243" s="8"/>
    </row>
    <row r="1244" spans="1:2">
      <c r="A1244" s="7"/>
      <c r="B1244" s="8"/>
    </row>
    <row r="1245" spans="1:2">
      <c r="A1245" s="7"/>
      <c r="B1245" s="8"/>
    </row>
    <row r="1246" spans="1:2">
      <c r="A1246" s="7"/>
      <c r="B1246" s="8"/>
    </row>
    <row r="1247" spans="1:2">
      <c r="A1247" s="7"/>
      <c r="B1247" s="8"/>
    </row>
    <row r="1248" spans="1:2">
      <c r="A1248" s="7"/>
      <c r="B1248" s="8"/>
    </row>
    <row r="1249" spans="1:2">
      <c r="A1249" s="7"/>
      <c r="B1249" s="8"/>
    </row>
    <row r="1250" spans="1:2">
      <c r="A1250" s="7"/>
      <c r="B1250" s="8"/>
    </row>
    <row r="1251" spans="1:2">
      <c r="A1251" s="7"/>
      <c r="B1251" s="8"/>
    </row>
    <row r="1252" spans="1:2">
      <c r="A1252" s="7"/>
      <c r="B1252" s="8"/>
    </row>
    <row r="1253" spans="1:2">
      <c r="A1253" s="7"/>
      <c r="B1253" s="8"/>
    </row>
    <row r="1254" spans="1:2">
      <c r="A1254" s="7"/>
      <c r="B1254" s="8"/>
    </row>
    <row r="1255" spans="1:2">
      <c r="A1255" s="7"/>
      <c r="B1255" s="8"/>
    </row>
    <row r="1256" spans="1:2">
      <c r="A1256" s="7"/>
      <c r="B1256" s="8"/>
    </row>
    <row r="1257" spans="1:2">
      <c r="A1257" s="7"/>
      <c r="B1257" s="8"/>
    </row>
    <row r="1258" spans="1:2">
      <c r="A1258" s="7"/>
      <c r="B1258" s="8"/>
    </row>
    <row r="1259" spans="1:2">
      <c r="A1259" s="7"/>
      <c r="B1259" s="8"/>
    </row>
    <row r="1260" spans="1:2">
      <c r="A1260" s="7"/>
      <c r="B1260" s="8"/>
    </row>
    <row r="1261" spans="1:2">
      <c r="A1261" s="7"/>
      <c r="B1261" s="8"/>
    </row>
    <row r="1262" spans="1:2">
      <c r="A1262" s="7"/>
      <c r="B1262" s="8"/>
    </row>
    <row r="1263" spans="1:2">
      <c r="A1263" s="7"/>
      <c r="B1263" s="8"/>
    </row>
    <row r="1264" spans="1:2">
      <c r="A1264" s="7"/>
      <c r="B1264" s="8"/>
    </row>
    <row r="1265" spans="1:2">
      <c r="A1265" s="7"/>
      <c r="B1265" s="8"/>
    </row>
    <row r="1266" spans="1:2">
      <c r="A1266" s="7"/>
      <c r="B1266" s="8"/>
    </row>
  </sheetData>
  <mergeCells count="9">
    <mergeCell ref="B104:J105"/>
    <mergeCell ref="B107:J107"/>
    <mergeCell ref="A1:B3"/>
    <mergeCell ref="A68:B68"/>
    <mergeCell ref="A4:B5"/>
    <mergeCell ref="A78:B78"/>
    <mergeCell ref="A70:B70"/>
    <mergeCell ref="C1:I2"/>
    <mergeCell ref="C3:I3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 alignWithMargins="0">
    <oddFooter xml:space="preserve">&amp;CStrana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0"/>
  <sheetViews>
    <sheetView tabSelected="1" topLeftCell="A620" workbookViewId="0">
      <selection activeCell="C641" sqref="C641"/>
    </sheetView>
  </sheetViews>
  <sheetFormatPr defaultRowHeight="12.75" outlineLevelRow="1"/>
  <cols>
    <col min="1" max="1" width="7" style="9" customWidth="1"/>
    <col min="2" max="2" width="9.5703125" style="10" bestFit="1" customWidth="1"/>
    <col min="3" max="3" width="47" style="11" customWidth="1"/>
    <col min="4" max="4" width="11" customWidth="1"/>
    <col min="5" max="5" width="11.28515625" customWidth="1"/>
    <col min="6" max="6" width="9.5703125" customWidth="1"/>
    <col min="7" max="7" width="11.28515625" customWidth="1"/>
    <col min="8" max="9" width="9.5703125" customWidth="1"/>
    <col min="10" max="10" width="9.5703125" style="269" customWidth="1"/>
    <col min="11" max="11" width="10.42578125" customWidth="1"/>
  </cols>
  <sheetData>
    <row r="1" spans="1:11" s="5" customFormat="1" ht="18.75" customHeight="1">
      <c r="A1" s="318" t="s">
        <v>374</v>
      </c>
      <c r="B1" s="318"/>
      <c r="C1" s="318"/>
      <c r="D1" s="318"/>
      <c r="E1" s="318"/>
      <c r="F1" s="318"/>
      <c r="G1" s="297"/>
      <c r="H1" s="297"/>
      <c r="I1" s="291"/>
      <c r="J1" s="270"/>
    </row>
    <row r="2" spans="1:11" s="1" customFormat="1" ht="30" customHeight="1">
      <c r="A2" s="318"/>
      <c r="B2" s="318"/>
      <c r="C2" s="318"/>
      <c r="D2" s="318"/>
      <c r="E2" s="318"/>
      <c r="F2" s="318"/>
      <c r="G2" s="297"/>
      <c r="H2" s="297"/>
      <c r="I2" s="291"/>
      <c r="J2" s="270"/>
    </row>
    <row r="3" spans="1:11" s="1" customFormat="1" ht="33.75" customHeight="1" thickBot="1">
      <c r="A3" s="319"/>
      <c r="B3" s="319"/>
      <c r="C3" s="319"/>
      <c r="D3" s="318"/>
      <c r="E3" s="318"/>
      <c r="F3" s="318"/>
      <c r="G3" s="297"/>
      <c r="H3" s="297"/>
      <c r="I3" s="291"/>
      <c r="J3" s="270"/>
    </row>
    <row r="4" spans="1:11" ht="38.25">
      <c r="A4" s="314" t="s">
        <v>24</v>
      </c>
      <c r="B4" s="315"/>
      <c r="C4" s="315"/>
      <c r="D4" s="234" t="s">
        <v>340</v>
      </c>
      <c r="E4" s="234" t="s">
        <v>375</v>
      </c>
      <c r="F4" s="234" t="s">
        <v>258</v>
      </c>
      <c r="G4" s="234" t="s">
        <v>376</v>
      </c>
      <c r="H4" s="234" t="s">
        <v>323</v>
      </c>
      <c r="I4" s="234" t="s">
        <v>339</v>
      </c>
      <c r="J4" s="234" t="s">
        <v>378</v>
      </c>
    </row>
    <row r="5" spans="1:11" ht="13.5" thickBot="1">
      <c r="A5" s="316"/>
      <c r="B5" s="317"/>
      <c r="C5" s="317"/>
      <c r="D5" s="254" t="s">
        <v>145</v>
      </c>
      <c r="E5" s="254" t="s">
        <v>145</v>
      </c>
      <c r="F5" s="254" t="s">
        <v>145</v>
      </c>
      <c r="G5" s="254" t="s">
        <v>145</v>
      </c>
      <c r="H5" s="254" t="s">
        <v>145</v>
      </c>
      <c r="I5" s="254" t="s">
        <v>145</v>
      </c>
      <c r="J5" s="254" t="s">
        <v>145</v>
      </c>
    </row>
    <row r="6" spans="1:11" ht="13.5" outlineLevel="1" thickBot="1">
      <c r="A6" s="150" t="s">
        <v>177</v>
      </c>
      <c r="B6" s="115"/>
      <c r="C6" s="116"/>
      <c r="D6" s="195">
        <f t="shared" ref="D6:J6" si="0">D12+D24+D28+D34+D47+D54+D61+D82+D88</f>
        <v>422114</v>
      </c>
      <c r="E6" s="195">
        <f t="shared" si="0"/>
        <v>450971</v>
      </c>
      <c r="F6" s="195">
        <f t="shared" si="0"/>
        <v>488440</v>
      </c>
      <c r="G6" s="195">
        <f t="shared" si="0"/>
        <v>508820</v>
      </c>
      <c r="H6" s="195">
        <f t="shared" si="0"/>
        <v>501440</v>
      </c>
      <c r="I6" s="195">
        <f t="shared" si="0"/>
        <v>480310</v>
      </c>
      <c r="J6" s="195">
        <f t="shared" si="0"/>
        <v>480310</v>
      </c>
      <c r="K6" s="208"/>
    </row>
    <row r="7" spans="1:11" outlineLevel="1">
      <c r="A7" s="83"/>
      <c r="B7" s="24">
        <v>611</v>
      </c>
      <c r="C7" s="25" t="s">
        <v>26</v>
      </c>
      <c r="D7" s="274">
        <v>96137</v>
      </c>
      <c r="E7" s="12">
        <v>116312</v>
      </c>
      <c r="F7" s="219">
        <v>143880</v>
      </c>
      <c r="G7" s="219">
        <v>143880</v>
      </c>
      <c r="H7" s="287">
        <v>143880</v>
      </c>
      <c r="I7" s="12">
        <v>143880</v>
      </c>
      <c r="J7" s="12">
        <v>143880</v>
      </c>
      <c r="K7" s="208"/>
    </row>
    <row r="8" spans="1:11" outlineLevel="1">
      <c r="A8" s="84"/>
      <c r="B8" s="61">
        <v>612001</v>
      </c>
      <c r="C8" s="36" t="s">
        <v>122</v>
      </c>
      <c r="D8" s="274">
        <v>22751</v>
      </c>
      <c r="E8" s="12">
        <v>20675</v>
      </c>
      <c r="F8" s="219">
        <v>25000</v>
      </c>
      <c r="G8" s="219">
        <v>25000</v>
      </c>
      <c r="H8" s="287">
        <v>25000</v>
      </c>
      <c r="I8" s="12">
        <v>25000</v>
      </c>
      <c r="J8" s="12">
        <v>25000</v>
      </c>
      <c r="K8" s="208"/>
    </row>
    <row r="9" spans="1:11" outlineLevel="1">
      <c r="A9" s="84"/>
      <c r="B9" s="61">
        <v>614</v>
      </c>
      <c r="C9" s="36" t="s">
        <v>192</v>
      </c>
      <c r="D9" s="274">
        <v>12707</v>
      </c>
      <c r="E9" s="12">
        <v>6100</v>
      </c>
      <c r="F9" s="219">
        <v>0</v>
      </c>
      <c r="G9" s="219">
        <v>1740</v>
      </c>
      <c r="H9" s="287">
        <v>0</v>
      </c>
      <c r="I9" s="12">
        <v>0</v>
      </c>
      <c r="J9" s="12">
        <v>0</v>
      </c>
      <c r="K9" s="208"/>
    </row>
    <row r="10" spans="1:11" outlineLevel="1">
      <c r="A10" s="84"/>
      <c r="B10" s="61">
        <v>614</v>
      </c>
      <c r="C10" s="36" t="s">
        <v>152</v>
      </c>
      <c r="D10" s="274">
        <v>0</v>
      </c>
      <c r="E10" s="274">
        <v>2054</v>
      </c>
      <c r="F10" s="219">
        <v>0</v>
      </c>
      <c r="G10" s="219">
        <v>0</v>
      </c>
      <c r="H10" s="287">
        <v>0</v>
      </c>
      <c r="I10" s="12">
        <v>0</v>
      </c>
      <c r="J10" s="12">
        <v>0</v>
      </c>
      <c r="K10" s="208"/>
    </row>
    <row r="11" spans="1:11" hidden="1" outlineLevel="1">
      <c r="A11" s="84"/>
      <c r="B11" s="160">
        <v>642013</v>
      </c>
      <c r="C11" s="35"/>
      <c r="D11" s="235"/>
      <c r="E11" s="235"/>
      <c r="F11" s="211"/>
      <c r="G11" s="268"/>
      <c r="H11" s="268"/>
      <c r="I11" s="268"/>
      <c r="J11" s="268"/>
      <c r="K11" s="208"/>
    </row>
    <row r="12" spans="1:11" outlineLevel="1">
      <c r="A12" s="84"/>
      <c r="B12" s="86"/>
      <c r="C12" s="133" t="s">
        <v>98</v>
      </c>
      <c r="D12" s="196">
        <f t="shared" ref="D12:J12" si="1">SUM(D7:D11)</f>
        <v>131595</v>
      </c>
      <c r="E12" s="196">
        <f t="shared" si="1"/>
        <v>145141</v>
      </c>
      <c r="F12" s="196">
        <f>SUM(F7:F11)</f>
        <v>168880</v>
      </c>
      <c r="G12" s="196">
        <f t="shared" ref="G12:H12" si="2">SUM(G7:G11)</f>
        <v>170620</v>
      </c>
      <c r="H12" s="196">
        <f t="shared" si="2"/>
        <v>168880</v>
      </c>
      <c r="I12" s="196">
        <f t="shared" si="1"/>
        <v>168880</v>
      </c>
      <c r="J12" s="196">
        <f t="shared" si="1"/>
        <v>168880</v>
      </c>
      <c r="K12" s="208"/>
    </row>
    <row r="13" spans="1:11" outlineLevel="1">
      <c r="A13" s="84"/>
      <c r="B13" s="86"/>
      <c r="C13" s="82"/>
      <c r="D13" s="197"/>
      <c r="E13" s="197"/>
      <c r="F13" s="197"/>
      <c r="G13" s="197"/>
      <c r="H13" s="197"/>
      <c r="I13" s="197"/>
      <c r="J13" s="197"/>
      <c r="K13" s="208"/>
    </row>
    <row r="14" spans="1:11" outlineLevel="1">
      <c r="A14" s="84"/>
      <c r="B14" s="135">
        <v>620</v>
      </c>
      <c r="C14" s="136" t="s">
        <v>22</v>
      </c>
      <c r="D14" s="197"/>
      <c r="E14" s="197"/>
      <c r="F14" s="197"/>
      <c r="G14" s="197"/>
      <c r="H14" s="197"/>
      <c r="I14" s="197"/>
      <c r="J14" s="197"/>
      <c r="K14" s="208"/>
    </row>
    <row r="15" spans="1:11" outlineLevel="1">
      <c r="A15" s="84"/>
      <c r="B15" s="61">
        <v>621</v>
      </c>
      <c r="C15" s="22" t="s">
        <v>93</v>
      </c>
      <c r="D15" s="12">
        <v>8848</v>
      </c>
      <c r="E15" s="12">
        <v>9398</v>
      </c>
      <c r="F15" s="219">
        <v>11200</v>
      </c>
      <c r="G15" s="219">
        <v>11200</v>
      </c>
      <c r="H15" s="287">
        <v>11200</v>
      </c>
      <c r="I15" s="12">
        <v>11200</v>
      </c>
      <c r="J15" s="12">
        <v>11200</v>
      </c>
      <c r="K15" s="208"/>
    </row>
    <row r="16" spans="1:11" outlineLevel="1">
      <c r="A16" s="84"/>
      <c r="B16" s="61">
        <v>623</v>
      </c>
      <c r="C16" s="22" t="s">
        <v>94</v>
      </c>
      <c r="D16" s="12">
        <v>5886</v>
      </c>
      <c r="E16" s="12">
        <v>6334</v>
      </c>
      <c r="F16" s="219">
        <v>5900</v>
      </c>
      <c r="G16" s="219">
        <v>5900</v>
      </c>
      <c r="H16" s="287">
        <v>5900</v>
      </c>
      <c r="I16" s="12">
        <v>5900</v>
      </c>
      <c r="J16" s="12">
        <v>5900</v>
      </c>
      <c r="K16" s="208"/>
    </row>
    <row r="17" spans="1:11" outlineLevel="1">
      <c r="A17" s="84"/>
      <c r="B17" s="61">
        <v>625001</v>
      </c>
      <c r="C17" s="22" t="s">
        <v>27</v>
      </c>
      <c r="D17" s="12">
        <v>2060</v>
      </c>
      <c r="E17" s="12">
        <v>2243</v>
      </c>
      <c r="F17" s="219">
        <v>2400</v>
      </c>
      <c r="G17" s="219">
        <v>2400</v>
      </c>
      <c r="H17" s="287">
        <v>2400</v>
      </c>
      <c r="I17" s="12">
        <v>2400</v>
      </c>
      <c r="J17" s="12">
        <v>2400</v>
      </c>
      <c r="K17" s="208"/>
    </row>
    <row r="18" spans="1:11" outlineLevel="1">
      <c r="A18" s="84"/>
      <c r="B18" s="61">
        <v>625002</v>
      </c>
      <c r="C18" s="22" t="s">
        <v>28</v>
      </c>
      <c r="D18" s="12">
        <v>21595</v>
      </c>
      <c r="E18" s="12">
        <v>23664</v>
      </c>
      <c r="F18" s="219">
        <v>24090</v>
      </c>
      <c r="G18" s="219">
        <v>24090</v>
      </c>
      <c r="H18" s="287">
        <v>24090</v>
      </c>
      <c r="I18" s="12">
        <v>24090</v>
      </c>
      <c r="J18" s="12">
        <v>24090</v>
      </c>
      <c r="K18" s="208"/>
    </row>
    <row r="19" spans="1:11" outlineLevel="1">
      <c r="A19" s="84"/>
      <c r="B19" s="61">
        <v>625003</v>
      </c>
      <c r="C19" s="22" t="s">
        <v>29</v>
      </c>
      <c r="D19" s="12">
        <v>1233</v>
      </c>
      <c r="E19" s="12">
        <v>1378</v>
      </c>
      <c r="F19" s="219">
        <v>1380</v>
      </c>
      <c r="G19" s="219">
        <v>1380</v>
      </c>
      <c r="H19" s="287">
        <v>1380</v>
      </c>
      <c r="I19" s="12">
        <v>1380</v>
      </c>
      <c r="J19" s="12">
        <v>1380</v>
      </c>
      <c r="K19" s="208"/>
    </row>
    <row r="20" spans="1:11" outlineLevel="1">
      <c r="A20" s="84"/>
      <c r="B20" s="61">
        <v>625004</v>
      </c>
      <c r="C20" s="22" t="s">
        <v>30</v>
      </c>
      <c r="D20" s="12">
        <v>3238</v>
      </c>
      <c r="E20" s="12">
        <v>3664</v>
      </c>
      <c r="F20" s="219">
        <v>3800</v>
      </c>
      <c r="G20" s="219">
        <v>3800</v>
      </c>
      <c r="H20" s="287">
        <v>3800</v>
      </c>
      <c r="I20" s="12">
        <v>3800</v>
      </c>
      <c r="J20" s="12">
        <v>3800</v>
      </c>
      <c r="K20" s="208"/>
    </row>
    <row r="21" spans="1:11" outlineLevel="1">
      <c r="A21" s="84"/>
      <c r="B21" s="61">
        <v>625005</v>
      </c>
      <c r="C21" s="22" t="s">
        <v>95</v>
      </c>
      <c r="D21" s="12">
        <v>1048</v>
      </c>
      <c r="E21" s="12">
        <v>1179</v>
      </c>
      <c r="F21" s="219">
        <v>1700</v>
      </c>
      <c r="G21" s="219">
        <v>1700</v>
      </c>
      <c r="H21" s="287">
        <v>1700</v>
      </c>
      <c r="I21" s="12">
        <v>1700</v>
      </c>
      <c r="J21" s="12">
        <v>1700</v>
      </c>
      <c r="K21" s="208"/>
    </row>
    <row r="22" spans="1:11" outlineLevel="1">
      <c r="A22" s="84"/>
      <c r="B22" s="61">
        <v>625007</v>
      </c>
      <c r="C22" s="22" t="s">
        <v>96</v>
      </c>
      <c r="D22" s="12">
        <v>7325</v>
      </c>
      <c r="E22" s="12">
        <v>8027</v>
      </c>
      <c r="F22" s="219">
        <v>8210</v>
      </c>
      <c r="G22" s="219">
        <v>8210</v>
      </c>
      <c r="H22" s="287">
        <v>8210</v>
      </c>
      <c r="I22" s="12">
        <v>8210</v>
      </c>
      <c r="J22" s="12">
        <v>8210</v>
      </c>
      <c r="K22" s="208"/>
    </row>
    <row r="23" spans="1:11" outlineLevel="1">
      <c r="A23" s="84"/>
      <c r="B23" s="61">
        <v>627</v>
      </c>
      <c r="C23" s="22" t="s">
        <v>97</v>
      </c>
      <c r="D23" s="12">
        <v>1080</v>
      </c>
      <c r="E23" s="12">
        <v>1065</v>
      </c>
      <c r="F23" s="219">
        <v>1080</v>
      </c>
      <c r="G23" s="219">
        <v>1080</v>
      </c>
      <c r="H23" s="287">
        <v>1080</v>
      </c>
      <c r="I23" s="12">
        <v>1080</v>
      </c>
      <c r="J23" s="12">
        <v>1080</v>
      </c>
      <c r="K23" s="208"/>
    </row>
    <row r="24" spans="1:11" outlineLevel="1">
      <c r="A24" s="84"/>
      <c r="B24" s="86"/>
      <c r="C24" s="133" t="s">
        <v>98</v>
      </c>
      <c r="D24" s="198">
        <f t="shared" ref="D24:J24" si="3">SUM(D15:D23)</f>
        <v>52313</v>
      </c>
      <c r="E24" s="198">
        <f t="shared" si="3"/>
        <v>56952</v>
      </c>
      <c r="F24" s="198">
        <f t="shared" si="3"/>
        <v>59760</v>
      </c>
      <c r="G24" s="198">
        <f t="shared" si="3"/>
        <v>59760</v>
      </c>
      <c r="H24" s="198">
        <f t="shared" si="3"/>
        <v>59760</v>
      </c>
      <c r="I24" s="198">
        <f t="shared" si="3"/>
        <v>59760</v>
      </c>
      <c r="J24" s="198">
        <f t="shared" si="3"/>
        <v>59760</v>
      </c>
      <c r="K24" s="208"/>
    </row>
    <row r="25" spans="1:11" outlineLevel="1">
      <c r="A25" s="84"/>
      <c r="B25" s="86"/>
      <c r="C25" s="91"/>
      <c r="D25" s="197"/>
      <c r="E25" s="197"/>
      <c r="F25" s="197"/>
      <c r="G25" s="197"/>
      <c r="H25" s="197"/>
      <c r="I25" s="197"/>
      <c r="J25" s="197"/>
      <c r="K25" s="208"/>
    </row>
    <row r="26" spans="1:11" outlineLevel="1">
      <c r="A26" s="85"/>
      <c r="B26" s="134">
        <v>630</v>
      </c>
      <c r="C26" s="134" t="s">
        <v>0</v>
      </c>
      <c r="D26" s="197"/>
      <c r="E26" s="197"/>
      <c r="F26" s="197"/>
      <c r="G26" s="197"/>
      <c r="H26" s="197"/>
      <c r="I26" s="197"/>
      <c r="J26" s="197"/>
      <c r="K26" s="208"/>
    </row>
    <row r="27" spans="1:11" outlineLevel="1">
      <c r="A27" s="84"/>
      <c r="B27" s="92" t="s">
        <v>1</v>
      </c>
      <c r="C27" s="88" t="s">
        <v>178</v>
      </c>
      <c r="D27" s="12">
        <v>222</v>
      </c>
      <c r="E27" s="12">
        <v>173</v>
      </c>
      <c r="F27" s="219">
        <v>100</v>
      </c>
      <c r="G27" s="219">
        <v>50</v>
      </c>
      <c r="H27" s="287">
        <v>100</v>
      </c>
      <c r="I27" s="211">
        <v>100</v>
      </c>
      <c r="J27" s="211">
        <v>100</v>
      </c>
      <c r="K27" s="208"/>
    </row>
    <row r="28" spans="1:11" outlineLevel="1">
      <c r="A28" s="84"/>
      <c r="B28" s="86"/>
      <c r="C28" s="133" t="s">
        <v>98</v>
      </c>
      <c r="D28" s="198">
        <f t="shared" ref="D28:J28" si="4">SUM(D27)</f>
        <v>222</v>
      </c>
      <c r="E28" s="198">
        <f t="shared" si="4"/>
        <v>173</v>
      </c>
      <c r="F28" s="198">
        <f t="shared" si="4"/>
        <v>100</v>
      </c>
      <c r="G28" s="198">
        <f t="shared" si="4"/>
        <v>50</v>
      </c>
      <c r="H28" s="198">
        <f t="shared" si="4"/>
        <v>100</v>
      </c>
      <c r="I28" s="198">
        <f t="shared" si="4"/>
        <v>100</v>
      </c>
      <c r="J28" s="198">
        <f t="shared" si="4"/>
        <v>100</v>
      </c>
      <c r="K28" s="208"/>
    </row>
    <row r="29" spans="1:11" outlineLevel="1">
      <c r="A29" s="84"/>
      <c r="B29" s="84"/>
      <c r="C29" s="93"/>
      <c r="D29" s="197"/>
      <c r="E29" s="197"/>
      <c r="F29" s="197"/>
      <c r="G29" s="197"/>
      <c r="H29" s="197"/>
      <c r="I29" s="197"/>
      <c r="J29" s="197"/>
      <c r="K29" s="208"/>
    </row>
    <row r="30" spans="1:11" outlineLevel="1">
      <c r="A30" s="85"/>
      <c r="B30" s="137">
        <v>632</v>
      </c>
      <c r="C30" s="136" t="s">
        <v>18</v>
      </c>
      <c r="D30" s="197"/>
      <c r="E30" s="197"/>
      <c r="F30" s="197"/>
      <c r="G30" s="197"/>
      <c r="H30" s="197"/>
      <c r="I30" s="197"/>
      <c r="J30" s="197"/>
      <c r="K30" s="208"/>
    </row>
    <row r="31" spans="1:11" outlineLevel="1">
      <c r="A31" s="84"/>
      <c r="B31" s="87">
        <v>632001</v>
      </c>
      <c r="C31" s="88" t="s">
        <v>179</v>
      </c>
      <c r="D31" s="12">
        <v>22393</v>
      </c>
      <c r="E31" s="12">
        <v>9938</v>
      </c>
      <c r="F31" s="219">
        <v>23100</v>
      </c>
      <c r="G31" s="219">
        <v>20000</v>
      </c>
      <c r="H31" s="287">
        <v>20000</v>
      </c>
      <c r="I31" s="211">
        <v>23100</v>
      </c>
      <c r="J31" s="211">
        <v>23100</v>
      </c>
      <c r="K31" s="208"/>
    </row>
    <row r="32" spans="1:11" outlineLevel="1">
      <c r="A32" s="84"/>
      <c r="B32" s="87">
        <v>632002</v>
      </c>
      <c r="C32" s="88" t="s">
        <v>33</v>
      </c>
      <c r="D32" s="12">
        <v>799</v>
      </c>
      <c r="E32" s="12">
        <v>668</v>
      </c>
      <c r="F32" s="219">
        <v>1650</v>
      </c>
      <c r="G32" s="219">
        <v>1400</v>
      </c>
      <c r="H32" s="287">
        <v>1600</v>
      </c>
      <c r="I32" s="211">
        <v>1650</v>
      </c>
      <c r="J32" s="211">
        <v>1650</v>
      </c>
      <c r="K32" s="208"/>
    </row>
    <row r="33" spans="1:11" outlineLevel="1">
      <c r="A33" s="84"/>
      <c r="B33" s="87">
        <v>632003</v>
      </c>
      <c r="C33" s="88" t="s">
        <v>34</v>
      </c>
      <c r="D33" s="12">
        <v>6363</v>
      </c>
      <c r="E33" s="12">
        <v>7211</v>
      </c>
      <c r="F33" s="219">
        <v>8000</v>
      </c>
      <c r="G33" s="219">
        <v>8000</v>
      </c>
      <c r="H33" s="287">
        <v>8000</v>
      </c>
      <c r="I33" s="211">
        <v>8000</v>
      </c>
      <c r="J33" s="211">
        <v>8000</v>
      </c>
      <c r="K33" s="208"/>
    </row>
    <row r="34" spans="1:11" outlineLevel="1">
      <c r="A34" s="84"/>
      <c r="B34" s="86"/>
      <c r="C34" s="133" t="s">
        <v>98</v>
      </c>
      <c r="D34" s="198">
        <f t="shared" ref="D34:J34" si="5">SUM(D31:D33)</f>
        <v>29555</v>
      </c>
      <c r="E34" s="198">
        <f t="shared" si="5"/>
        <v>17817</v>
      </c>
      <c r="F34" s="198">
        <f t="shared" si="5"/>
        <v>32750</v>
      </c>
      <c r="G34" s="198">
        <f t="shared" si="5"/>
        <v>29400</v>
      </c>
      <c r="H34" s="198">
        <f t="shared" si="5"/>
        <v>29600</v>
      </c>
      <c r="I34" s="198">
        <f t="shared" si="5"/>
        <v>32750</v>
      </c>
      <c r="J34" s="198">
        <f t="shared" si="5"/>
        <v>32750</v>
      </c>
      <c r="K34" s="208"/>
    </row>
    <row r="35" spans="1:11" outlineLevel="1">
      <c r="A35" s="84"/>
      <c r="B35" s="86"/>
      <c r="C35" s="93"/>
      <c r="D35" s="197"/>
      <c r="E35" s="197"/>
      <c r="F35" s="197"/>
      <c r="G35" s="197"/>
      <c r="H35" s="197"/>
      <c r="I35" s="197"/>
      <c r="J35" s="197"/>
      <c r="K35" s="208"/>
    </row>
    <row r="36" spans="1:11" outlineLevel="1">
      <c r="A36" s="85"/>
      <c r="B36" s="137">
        <v>633</v>
      </c>
      <c r="C36" s="137" t="s">
        <v>19</v>
      </c>
      <c r="D36" s="197"/>
      <c r="E36" s="197"/>
      <c r="F36" s="197"/>
      <c r="G36" s="197"/>
      <c r="H36" s="197"/>
      <c r="I36" s="197"/>
      <c r="J36" s="197"/>
      <c r="K36" s="208"/>
    </row>
    <row r="37" spans="1:11" outlineLevel="1">
      <c r="A37" s="84"/>
      <c r="B37" s="87">
        <v>633001</v>
      </c>
      <c r="C37" s="88" t="s">
        <v>35</v>
      </c>
      <c r="D37" s="12">
        <v>2261</v>
      </c>
      <c r="E37" s="12">
        <v>438</v>
      </c>
      <c r="F37" s="219">
        <v>5000</v>
      </c>
      <c r="G37" s="219">
        <v>8000</v>
      </c>
      <c r="H37" s="287">
        <v>5000</v>
      </c>
      <c r="I37" s="211">
        <v>550</v>
      </c>
      <c r="J37" s="211">
        <v>550</v>
      </c>
      <c r="K37" s="208"/>
    </row>
    <row r="38" spans="1:11" outlineLevel="1">
      <c r="A38" s="84"/>
      <c r="B38" s="92" t="s">
        <v>2</v>
      </c>
      <c r="C38" s="88" t="s">
        <v>36</v>
      </c>
      <c r="D38" s="12">
        <v>0</v>
      </c>
      <c r="E38" s="12">
        <v>684</v>
      </c>
      <c r="F38" s="219">
        <v>5000</v>
      </c>
      <c r="G38" s="219">
        <v>1000</v>
      </c>
      <c r="H38" s="287">
        <v>5000</v>
      </c>
      <c r="I38" s="211">
        <v>1000</v>
      </c>
      <c r="J38" s="211">
        <v>1000</v>
      </c>
      <c r="K38" s="208"/>
    </row>
    <row r="39" spans="1:11" outlineLevel="1">
      <c r="A39" s="84"/>
      <c r="B39" s="87">
        <v>633004</v>
      </c>
      <c r="C39" s="88" t="s">
        <v>100</v>
      </c>
      <c r="D39" s="12">
        <v>685</v>
      </c>
      <c r="E39" s="12">
        <v>2235</v>
      </c>
      <c r="F39" s="219">
        <v>2200</v>
      </c>
      <c r="G39" s="219">
        <v>500</v>
      </c>
      <c r="H39" s="287">
        <v>2200</v>
      </c>
      <c r="I39" s="211">
        <v>2200</v>
      </c>
      <c r="J39" s="211">
        <v>2200</v>
      </c>
      <c r="K39" s="208"/>
    </row>
    <row r="40" spans="1:11" outlineLevel="1">
      <c r="A40" s="84"/>
      <c r="B40" s="87">
        <v>633006</v>
      </c>
      <c r="C40" s="88" t="s">
        <v>37</v>
      </c>
      <c r="D40" s="12">
        <v>24354</v>
      </c>
      <c r="E40" s="12">
        <v>18676</v>
      </c>
      <c r="F40" s="219">
        <v>15000</v>
      </c>
      <c r="G40" s="219">
        <v>15000</v>
      </c>
      <c r="H40" s="287">
        <v>15000</v>
      </c>
      <c r="I40" s="211">
        <v>15000</v>
      </c>
      <c r="J40" s="211">
        <v>15000</v>
      </c>
      <c r="K40" s="208"/>
    </row>
    <row r="41" spans="1:11" outlineLevel="1">
      <c r="A41" s="84"/>
      <c r="B41" s="87">
        <v>633009</v>
      </c>
      <c r="C41" s="88" t="s">
        <v>38</v>
      </c>
      <c r="D41" s="12">
        <v>3192</v>
      </c>
      <c r="E41" s="12">
        <v>887</v>
      </c>
      <c r="F41" s="219">
        <v>700</v>
      </c>
      <c r="G41" s="219">
        <v>700</v>
      </c>
      <c r="H41" s="287">
        <v>700</v>
      </c>
      <c r="I41" s="211">
        <v>670</v>
      </c>
      <c r="J41" s="211">
        <v>670</v>
      </c>
      <c r="K41" s="208"/>
    </row>
    <row r="42" spans="1:11" outlineLevel="1">
      <c r="A42" s="84"/>
      <c r="B42" s="87">
        <v>633010</v>
      </c>
      <c r="C42" s="88" t="s">
        <v>101</v>
      </c>
      <c r="D42" s="12">
        <v>1235</v>
      </c>
      <c r="E42" s="12">
        <v>1502</v>
      </c>
      <c r="F42" s="219">
        <v>2000</v>
      </c>
      <c r="G42" s="219">
        <v>1500</v>
      </c>
      <c r="H42" s="287">
        <v>2000</v>
      </c>
      <c r="I42" s="211">
        <v>2000</v>
      </c>
      <c r="J42" s="211">
        <v>2000</v>
      </c>
      <c r="K42" s="208"/>
    </row>
    <row r="43" spans="1:11" outlineLevel="1">
      <c r="A43" s="84"/>
      <c r="B43" s="87">
        <v>633011</v>
      </c>
      <c r="C43" s="88" t="s">
        <v>51</v>
      </c>
      <c r="D43" s="12">
        <v>667</v>
      </c>
      <c r="E43" s="12">
        <v>731</v>
      </c>
      <c r="F43" s="219">
        <v>1500</v>
      </c>
      <c r="G43" s="219">
        <v>500</v>
      </c>
      <c r="H43" s="287">
        <v>1500</v>
      </c>
      <c r="I43" s="211">
        <v>1500</v>
      </c>
      <c r="J43" s="211">
        <v>1500</v>
      </c>
      <c r="K43" s="208"/>
    </row>
    <row r="44" spans="1:11" outlineLevel="1">
      <c r="A44" s="84"/>
      <c r="B44" s="87">
        <v>633015</v>
      </c>
      <c r="C44" s="88" t="s">
        <v>180</v>
      </c>
      <c r="D44" s="12">
        <v>972</v>
      </c>
      <c r="E44" s="12">
        <v>1052</v>
      </c>
      <c r="F44" s="219">
        <v>1300</v>
      </c>
      <c r="G44" s="219">
        <v>1000</v>
      </c>
      <c r="H44" s="287">
        <v>1300</v>
      </c>
      <c r="I44" s="211">
        <v>1300</v>
      </c>
      <c r="J44" s="211">
        <v>1300</v>
      </c>
      <c r="K44" s="208"/>
    </row>
    <row r="45" spans="1:11" outlineLevel="1">
      <c r="A45" s="84"/>
      <c r="B45" s="87" t="s">
        <v>309</v>
      </c>
      <c r="C45" s="88" t="s">
        <v>310</v>
      </c>
      <c r="D45" s="12">
        <v>3810</v>
      </c>
      <c r="E45" s="12">
        <v>1430</v>
      </c>
      <c r="F45" s="219">
        <v>2000</v>
      </c>
      <c r="G45" s="219">
        <v>1500</v>
      </c>
      <c r="H45" s="287">
        <v>2000</v>
      </c>
      <c r="I45" s="211">
        <v>2000</v>
      </c>
      <c r="J45" s="211">
        <v>2000</v>
      </c>
      <c r="K45" s="208"/>
    </row>
    <row r="46" spans="1:11" outlineLevel="1">
      <c r="A46" s="84"/>
      <c r="B46" s="87">
        <v>633016</v>
      </c>
      <c r="C46" s="88" t="s">
        <v>39</v>
      </c>
      <c r="D46" s="12">
        <v>3118</v>
      </c>
      <c r="E46" s="12">
        <v>6310</v>
      </c>
      <c r="F46" s="219">
        <v>6000</v>
      </c>
      <c r="G46" s="219">
        <v>3500</v>
      </c>
      <c r="H46" s="287">
        <v>6000</v>
      </c>
      <c r="I46" s="211">
        <v>6000</v>
      </c>
      <c r="J46" s="211">
        <v>6000</v>
      </c>
      <c r="K46" s="208"/>
    </row>
    <row r="47" spans="1:11" outlineLevel="1">
      <c r="A47" s="84"/>
      <c r="B47" s="86"/>
      <c r="C47" s="133" t="s">
        <v>98</v>
      </c>
      <c r="D47" s="198">
        <f t="shared" ref="D47:J47" si="6">SUM(D37:D46)</f>
        <v>40294</v>
      </c>
      <c r="E47" s="198">
        <f t="shared" si="6"/>
        <v>33945</v>
      </c>
      <c r="F47" s="198">
        <f t="shared" si="6"/>
        <v>40700</v>
      </c>
      <c r="G47" s="198">
        <f t="shared" si="6"/>
        <v>33200</v>
      </c>
      <c r="H47" s="198">
        <f t="shared" si="6"/>
        <v>40700</v>
      </c>
      <c r="I47" s="198">
        <f t="shared" si="6"/>
        <v>32220</v>
      </c>
      <c r="J47" s="198">
        <f t="shared" si="6"/>
        <v>32220</v>
      </c>
      <c r="K47" s="208"/>
    </row>
    <row r="48" spans="1:11" outlineLevel="1">
      <c r="A48" s="84"/>
      <c r="B48" s="86"/>
      <c r="C48" s="91"/>
      <c r="D48" s="197"/>
      <c r="E48" s="197"/>
      <c r="F48" s="197"/>
      <c r="G48" s="197"/>
      <c r="H48" s="197"/>
      <c r="I48" s="197"/>
      <c r="J48" s="197"/>
      <c r="K48" s="208"/>
    </row>
    <row r="49" spans="1:11" outlineLevel="1">
      <c r="A49" s="85"/>
      <c r="B49" s="137">
        <v>634</v>
      </c>
      <c r="C49" s="137" t="s">
        <v>3</v>
      </c>
      <c r="D49" s="197"/>
      <c r="E49" s="197"/>
      <c r="F49" s="197"/>
      <c r="G49" s="197"/>
      <c r="H49" s="197"/>
      <c r="I49" s="197"/>
      <c r="J49" s="197"/>
      <c r="K49" s="208"/>
    </row>
    <row r="50" spans="1:11" outlineLevel="1">
      <c r="A50" s="84"/>
      <c r="B50" s="92" t="s">
        <v>4</v>
      </c>
      <c r="C50" s="88" t="s">
        <v>181</v>
      </c>
      <c r="D50" s="12">
        <v>11822</v>
      </c>
      <c r="E50" s="12">
        <v>11400</v>
      </c>
      <c r="F50" s="219">
        <v>13000</v>
      </c>
      <c r="G50" s="219">
        <v>10000</v>
      </c>
      <c r="H50" s="287">
        <v>12500</v>
      </c>
      <c r="I50" s="211">
        <v>13000</v>
      </c>
      <c r="J50" s="211">
        <v>13000</v>
      </c>
      <c r="K50" s="208"/>
    </row>
    <row r="51" spans="1:11" outlineLevel="1">
      <c r="A51" s="84"/>
      <c r="B51" s="87">
        <v>634002</v>
      </c>
      <c r="C51" s="88" t="s">
        <v>41</v>
      </c>
      <c r="D51" s="12">
        <v>2377</v>
      </c>
      <c r="E51" s="12">
        <v>6575</v>
      </c>
      <c r="F51" s="219">
        <v>6000</v>
      </c>
      <c r="G51" s="219">
        <v>4000</v>
      </c>
      <c r="H51" s="287">
        <v>6000</v>
      </c>
      <c r="I51" s="211">
        <v>6000</v>
      </c>
      <c r="J51" s="211">
        <v>6000</v>
      </c>
      <c r="K51" s="208"/>
    </row>
    <row r="52" spans="1:11" outlineLevel="1">
      <c r="A52" s="84"/>
      <c r="B52" s="87">
        <v>634003</v>
      </c>
      <c r="C52" s="88" t="s">
        <v>42</v>
      </c>
      <c r="D52" s="12">
        <v>1654</v>
      </c>
      <c r="E52" s="12">
        <v>1748</v>
      </c>
      <c r="F52" s="219">
        <v>2500</v>
      </c>
      <c r="G52" s="219">
        <v>2000</v>
      </c>
      <c r="H52" s="287">
        <v>2500</v>
      </c>
      <c r="I52" s="211">
        <v>2500</v>
      </c>
      <c r="J52" s="211">
        <v>2500</v>
      </c>
      <c r="K52" s="208"/>
    </row>
    <row r="53" spans="1:11" outlineLevel="1">
      <c r="A53" s="84"/>
      <c r="B53" s="87">
        <v>634005</v>
      </c>
      <c r="C53" s="88" t="s">
        <v>164</v>
      </c>
      <c r="D53" s="12">
        <v>208</v>
      </c>
      <c r="E53" s="12">
        <v>125</v>
      </c>
      <c r="F53" s="219">
        <v>550</v>
      </c>
      <c r="G53" s="219">
        <v>300</v>
      </c>
      <c r="H53" s="287">
        <v>550</v>
      </c>
      <c r="I53" s="211">
        <v>550</v>
      </c>
      <c r="J53" s="211">
        <v>550</v>
      </c>
      <c r="K53" s="208"/>
    </row>
    <row r="54" spans="1:11" outlineLevel="1">
      <c r="A54" s="84"/>
      <c r="B54" s="86"/>
      <c r="C54" s="133" t="s">
        <v>98</v>
      </c>
      <c r="D54" s="198">
        <f t="shared" ref="D54:J54" si="7">SUM(D50:D53)</f>
        <v>16061</v>
      </c>
      <c r="E54" s="198">
        <f t="shared" si="7"/>
        <v>19848</v>
      </c>
      <c r="F54" s="198">
        <f t="shared" si="7"/>
        <v>22050</v>
      </c>
      <c r="G54" s="198">
        <f t="shared" si="7"/>
        <v>16300</v>
      </c>
      <c r="H54" s="198">
        <f t="shared" si="7"/>
        <v>21550</v>
      </c>
      <c r="I54" s="198">
        <f t="shared" si="7"/>
        <v>22050</v>
      </c>
      <c r="J54" s="198">
        <f t="shared" si="7"/>
        <v>22050</v>
      </c>
      <c r="K54" s="208"/>
    </row>
    <row r="55" spans="1:11" outlineLevel="1">
      <c r="A55" s="84"/>
      <c r="B55" s="86"/>
      <c r="C55" s="93"/>
      <c r="D55" s="197"/>
      <c r="E55" s="197"/>
      <c r="F55" s="197"/>
      <c r="G55" s="197"/>
      <c r="H55" s="197"/>
      <c r="I55" s="197"/>
      <c r="J55" s="197"/>
      <c r="K55" s="208"/>
    </row>
    <row r="56" spans="1:11" outlineLevel="1">
      <c r="A56" s="85"/>
      <c r="B56" s="137">
        <v>635</v>
      </c>
      <c r="C56" s="137" t="s">
        <v>20</v>
      </c>
      <c r="D56" s="197"/>
      <c r="E56" s="197"/>
      <c r="F56" s="197"/>
      <c r="G56" s="197"/>
      <c r="H56" s="197"/>
      <c r="I56" s="197"/>
      <c r="J56" s="197"/>
      <c r="K56" s="208"/>
    </row>
    <row r="57" spans="1:11" outlineLevel="1">
      <c r="A57" s="84"/>
      <c r="B57" s="92" t="s">
        <v>5</v>
      </c>
      <c r="C57" s="88" t="s">
        <v>165</v>
      </c>
      <c r="D57" s="12">
        <v>0</v>
      </c>
      <c r="E57" s="12">
        <v>0</v>
      </c>
      <c r="F57" s="219">
        <v>1000</v>
      </c>
      <c r="G57" s="219">
        <v>500</v>
      </c>
      <c r="H57" s="287">
        <v>1000</v>
      </c>
      <c r="I57" s="211">
        <v>1000</v>
      </c>
      <c r="J57" s="211">
        <v>1000</v>
      </c>
      <c r="K57" s="208"/>
    </row>
    <row r="58" spans="1:11" outlineLevel="1">
      <c r="A58" s="84"/>
      <c r="B58" s="87">
        <v>635009</v>
      </c>
      <c r="C58" s="88" t="s">
        <v>257</v>
      </c>
      <c r="D58" s="12">
        <v>3803</v>
      </c>
      <c r="E58" s="12">
        <v>4397</v>
      </c>
      <c r="F58" s="219">
        <v>5000</v>
      </c>
      <c r="G58" s="219">
        <v>7000</v>
      </c>
      <c r="H58" s="287">
        <v>5000</v>
      </c>
      <c r="I58" s="211">
        <v>5000</v>
      </c>
      <c r="J58" s="211">
        <v>5000</v>
      </c>
      <c r="K58" s="208"/>
    </row>
    <row r="59" spans="1:11" ht="12.75" customHeight="1" outlineLevel="1">
      <c r="A59" s="84"/>
      <c r="B59" s="87">
        <v>635004</v>
      </c>
      <c r="C59" s="88" t="s">
        <v>44</v>
      </c>
      <c r="D59" s="12">
        <v>6982</v>
      </c>
      <c r="E59" s="12">
        <v>4683</v>
      </c>
      <c r="F59" s="219">
        <v>4000</v>
      </c>
      <c r="G59" s="219">
        <v>10000</v>
      </c>
      <c r="H59" s="287">
        <v>4000</v>
      </c>
      <c r="I59" s="211">
        <v>4000</v>
      </c>
      <c r="J59" s="211">
        <v>4000</v>
      </c>
      <c r="K59" s="208"/>
    </row>
    <row r="60" spans="1:11" ht="12.75" customHeight="1" outlineLevel="1">
      <c r="A60" s="84"/>
      <c r="B60" s="87">
        <v>635006</v>
      </c>
      <c r="C60" s="88" t="s">
        <v>252</v>
      </c>
      <c r="D60" s="12">
        <v>13428</v>
      </c>
      <c r="E60" s="12">
        <v>23276</v>
      </c>
      <c r="F60" s="219">
        <v>15000</v>
      </c>
      <c r="G60" s="219">
        <v>18000</v>
      </c>
      <c r="H60" s="287">
        <v>10000</v>
      </c>
      <c r="I60" s="211">
        <v>10000</v>
      </c>
      <c r="J60" s="211">
        <v>10000</v>
      </c>
      <c r="K60" s="208"/>
    </row>
    <row r="61" spans="1:11" outlineLevel="1">
      <c r="A61" s="84"/>
      <c r="B61" s="86"/>
      <c r="C61" s="133" t="s">
        <v>98</v>
      </c>
      <c r="D61" s="199">
        <f t="shared" ref="D61:J61" si="8">SUM(D57:D60)</f>
        <v>24213</v>
      </c>
      <c r="E61" s="199">
        <f t="shared" si="8"/>
        <v>32356</v>
      </c>
      <c r="F61" s="199">
        <f t="shared" si="8"/>
        <v>25000</v>
      </c>
      <c r="G61" s="199">
        <f t="shared" si="8"/>
        <v>35500</v>
      </c>
      <c r="H61" s="199">
        <f t="shared" si="8"/>
        <v>20000</v>
      </c>
      <c r="I61" s="199">
        <f t="shared" si="8"/>
        <v>20000</v>
      </c>
      <c r="J61" s="199">
        <f t="shared" si="8"/>
        <v>20000</v>
      </c>
      <c r="K61" s="208"/>
    </row>
    <row r="62" spans="1:11" outlineLevel="1">
      <c r="A62" s="84"/>
      <c r="B62" s="86"/>
      <c r="C62" s="93"/>
      <c r="D62" s="197"/>
      <c r="E62" s="197"/>
      <c r="F62" s="197"/>
      <c r="G62" s="197"/>
      <c r="H62" s="197"/>
      <c r="I62" s="197"/>
      <c r="J62" s="197"/>
      <c r="K62" s="208"/>
    </row>
    <row r="63" spans="1:11" outlineLevel="1">
      <c r="A63" s="85"/>
      <c r="B63" s="138">
        <v>637</v>
      </c>
      <c r="C63" s="138" t="s">
        <v>21</v>
      </c>
      <c r="D63" s="197"/>
      <c r="E63" s="197"/>
      <c r="F63" s="197"/>
      <c r="G63" s="197"/>
      <c r="H63" s="197"/>
      <c r="I63" s="197"/>
      <c r="J63" s="197"/>
      <c r="K63" s="208"/>
    </row>
    <row r="64" spans="1:11" outlineLevel="1">
      <c r="A64" s="85"/>
      <c r="B64" s="238">
        <v>636001</v>
      </c>
      <c r="C64" s="212" t="s">
        <v>388</v>
      </c>
      <c r="D64" s="12">
        <v>0</v>
      </c>
      <c r="E64" s="12">
        <v>0</v>
      </c>
      <c r="F64" s="219">
        <v>0</v>
      </c>
      <c r="G64" s="219">
        <v>1400</v>
      </c>
      <c r="H64" s="287">
        <v>1400</v>
      </c>
      <c r="I64" s="211">
        <v>500</v>
      </c>
      <c r="J64" s="211">
        <v>500</v>
      </c>
      <c r="K64" s="208"/>
    </row>
    <row r="65" spans="1:11" outlineLevel="1">
      <c r="A65" s="85"/>
      <c r="B65" s="298">
        <v>636002</v>
      </c>
      <c r="C65" s="299" t="s">
        <v>387</v>
      </c>
      <c r="D65" s="13">
        <v>0</v>
      </c>
      <c r="E65" s="13">
        <v>0</v>
      </c>
      <c r="F65" s="267">
        <v>0</v>
      </c>
      <c r="G65" s="267">
        <v>800</v>
      </c>
      <c r="H65" s="288">
        <v>800</v>
      </c>
      <c r="I65" s="211">
        <v>0</v>
      </c>
      <c r="J65" s="211">
        <v>0</v>
      </c>
      <c r="K65" s="208"/>
    </row>
    <row r="66" spans="1:11" outlineLevel="1">
      <c r="A66" s="85"/>
      <c r="B66" s="238">
        <v>637002</v>
      </c>
      <c r="C66" s="212" t="s">
        <v>311</v>
      </c>
      <c r="D66" s="12">
        <v>1309</v>
      </c>
      <c r="E66" s="12">
        <v>0</v>
      </c>
      <c r="F66" s="219">
        <v>500</v>
      </c>
      <c r="G66" s="219">
        <v>1140</v>
      </c>
      <c r="H66" s="287">
        <v>500</v>
      </c>
      <c r="I66" s="211">
        <v>500</v>
      </c>
      <c r="J66" s="211">
        <v>500</v>
      </c>
      <c r="K66" s="208"/>
    </row>
    <row r="67" spans="1:11" outlineLevel="1">
      <c r="A67" s="85"/>
      <c r="B67" s="236">
        <v>637003</v>
      </c>
      <c r="C67" s="237" t="s">
        <v>138</v>
      </c>
      <c r="D67" s="13">
        <v>180</v>
      </c>
      <c r="E67" s="13">
        <v>581</v>
      </c>
      <c r="F67" s="267">
        <v>200</v>
      </c>
      <c r="G67" s="267">
        <v>200</v>
      </c>
      <c r="H67" s="288">
        <v>200</v>
      </c>
      <c r="I67" s="211">
        <v>200</v>
      </c>
      <c r="J67" s="211">
        <v>200</v>
      </c>
      <c r="K67" s="208"/>
    </row>
    <row r="68" spans="1:11" outlineLevel="1">
      <c r="A68" s="84"/>
      <c r="B68" s="87">
        <v>637004</v>
      </c>
      <c r="C68" s="88" t="s">
        <v>45</v>
      </c>
      <c r="D68" s="12">
        <v>52477</v>
      </c>
      <c r="E68" s="12">
        <v>53663</v>
      </c>
      <c r="F68" s="219">
        <v>35000</v>
      </c>
      <c r="G68" s="219">
        <v>40000</v>
      </c>
      <c r="H68" s="287">
        <v>30000</v>
      </c>
      <c r="I68" s="12">
        <v>30000</v>
      </c>
      <c r="J68" s="12">
        <v>30000</v>
      </c>
      <c r="K68" s="208"/>
    </row>
    <row r="69" spans="1:11" outlineLevel="1">
      <c r="A69" s="84"/>
      <c r="B69" s="87">
        <v>637005</v>
      </c>
      <c r="C69" s="88" t="s">
        <v>320</v>
      </c>
      <c r="D69" s="12">
        <v>11174</v>
      </c>
      <c r="E69" s="12">
        <v>21498</v>
      </c>
      <c r="F69" s="219">
        <v>10000</v>
      </c>
      <c r="G69" s="219">
        <v>20000</v>
      </c>
      <c r="H69" s="287">
        <v>20000</v>
      </c>
      <c r="I69" s="12">
        <v>1500</v>
      </c>
      <c r="J69" s="12">
        <v>1500</v>
      </c>
      <c r="K69" s="208"/>
    </row>
    <row r="70" spans="1:11" outlineLevel="1">
      <c r="A70" s="84"/>
      <c r="B70" s="87">
        <v>637006</v>
      </c>
      <c r="C70" s="88" t="s">
        <v>347</v>
      </c>
      <c r="D70" s="12">
        <v>0</v>
      </c>
      <c r="E70" s="12">
        <v>977</v>
      </c>
      <c r="F70" s="219">
        <v>9000</v>
      </c>
      <c r="G70" s="219">
        <v>2500</v>
      </c>
      <c r="H70" s="287">
        <v>9000</v>
      </c>
      <c r="I70" s="12">
        <v>9000</v>
      </c>
      <c r="J70" s="12">
        <v>9000</v>
      </c>
      <c r="K70" s="208"/>
    </row>
    <row r="71" spans="1:11" outlineLevel="1">
      <c r="A71" s="84"/>
      <c r="B71" s="87">
        <v>637037</v>
      </c>
      <c r="C71" s="88" t="s">
        <v>389</v>
      </c>
      <c r="D71" s="12">
        <v>2750</v>
      </c>
      <c r="E71" s="12">
        <v>2824</v>
      </c>
      <c r="F71" s="219">
        <v>1000</v>
      </c>
      <c r="G71" s="219">
        <v>30000</v>
      </c>
      <c r="H71" s="287">
        <v>5000</v>
      </c>
      <c r="I71" s="12">
        <v>30000</v>
      </c>
      <c r="J71" s="12">
        <v>30000</v>
      </c>
      <c r="K71" s="208"/>
    </row>
    <row r="72" spans="1:11" outlineLevel="1">
      <c r="A72" s="84"/>
      <c r="B72" s="87">
        <v>637011</v>
      </c>
      <c r="C72" s="88" t="s">
        <v>103</v>
      </c>
      <c r="D72" s="12">
        <v>1230</v>
      </c>
      <c r="E72" s="12">
        <v>250</v>
      </c>
      <c r="F72" s="219">
        <v>500</v>
      </c>
      <c r="G72" s="219">
        <v>500</v>
      </c>
      <c r="H72" s="287">
        <v>500</v>
      </c>
      <c r="I72" s="12">
        <v>500</v>
      </c>
      <c r="J72" s="12">
        <v>500</v>
      </c>
      <c r="K72" s="208"/>
    </row>
    <row r="73" spans="1:11" ht="12.75" customHeight="1" outlineLevel="1">
      <c r="A73" s="84"/>
      <c r="B73" s="87">
        <v>637012</v>
      </c>
      <c r="C73" s="88" t="s">
        <v>390</v>
      </c>
      <c r="D73" s="12">
        <v>866</v>
      </c>
      <c r="E73" s="12">
        <v>2907</v>
      </c>
      <c r="F73" s="219">
        <v>850</v>
      </c>
      <c r="G73" s="219">
        <v>4000</v>
      </c>
      <c r="H73" s="287">
        <v>4000</v>
      </c>
      <c r="I73" s="12">
        <v>850</v>
      </c>
      <c r="J73" s="12">
        <v>850</v>
      </c>
      <c r="K73" s="208"/>
    </row>
    <row r="74" spans="1:11" outlineLevel="1">
      <c r="A74" s="84"/>
      <c r="B74" s="87">
        <v>637014</v>
      </c>
      <c r="C74" s="88" t="s">
        <v>46</v>
      </c>
      <c r="D74" s="12">
        <v>19943</v>
      </c>
      <c r="E74" s="12">
        <v>20985</v>
      </c>
      <c r="F74" s="219">
        <v>24500</v>
      </c>
      <c r="G74" s="219">
        <v>20000</v>
      </c>
      <c r="H74" s="287">
        <v>24500</v>
      </c>
      <c r="I74" s="12">
        <v>24500</v>
      </c>
      <c r="J74" s="12">
        <v>24500</v>
      </c>
      <c r="K74" s="208"/>
    </row>
    <row r="75" spans="1:11" outlineLevel="1">
      <c r="A75" s="84"/>
      <c r="B75" s="87">
        <v>637015</v>
      </c>
      <c r="C75" s="88" t="s">
        <v>47</v>
      </c>
      <c r="D75" s="12">
        <v>4500</v>
      </c>
      <c r="E75" s="12">
        <v>3977</v>
      </c>
      <c r="F75" s="219">
        <v>2500</v>
      </c>
      <c r="G75" s="219">
        <v>1500</v>
      </c>
      <c r="H75" s="287">
        <v>1500</v>
      </c>
      <c r="I75" s="12">
        <v>2500</v>
      </c>
      <c r="J75" s="12">
        <v>2500</v>
      </c>
      <c r="K75" s="208"/>
    </row>
    <row r="76" spans="1:11" outlineLevel="1">
      <c r="A76" s="84"/>
      <c r="B76" s="87">
        <v>637016</v>
      </c>
      <c r="C76" s="88" t="s">
        <v>48</v>
      </c>
      <c r="D76" s="12">
        <v>4584</v>
      </c>
      <c r="E76" s="12">
        <v>5050</v>
      </c>
      <c r="F76" s="219">
        <v>4950</v>
      </c>
      <c r="G76" s="219">
        <v>5000</v>
      </c>
      <c r="H76" s="287">
        <v>5000</v>
      </c>
      <c r="I76" s="12">
        <v>4950</v>
      </c>
      <c r="J76" s="12">
        <v>4950</v>
      </c>
      <c r="K76" s="208"/>
    </row>
    <row r="77" spans="1:11" outlineLevel="1">
      <c r="A77" s="84"/>
      <c r="B77" s="87">
        <v>637026</v>
      </c>
      <c r="C77" s="88" t="s">
        <v>104</v>
      </c>
      <c r="D77" s="12">
        <v>17331</v>
      </c>
      <c r="E77" s="12">
        <v>16052</v>
      </c>
      <c r="F77" s="219">
        <v>17500</v>
      </c>
      <c r="G77" s="219">
        <v>17500</v>
      </c>
      <c r="H77" s="287">
        <v>17500</v>
      </c>
      <c r="I77" s="12">
        <v>17500</v>
      </c>
      <c r="J77" s="12">
        <v>17500</v>
      </c>
      <c r="K77" s="208"/>
    </row>
    <row r="78" spans="1:11" outlineLevel="1">
      <c r="A78" s="84"/>
      <c r="B78" s="87">
        <v>637027</v>
      </c>
      <c r="C78" s="88" t="s">
        <v>49</v>
      </c>
      <c r="D78" s="12">
        <v>2520</v>
      </c>
      <c r="E78" s="12">
        <v>7447</v>
      </c>
      <c r="F78" s="219">
        <v>5000</v>
      </c>
      <c r="G78" s="219">
        <v>5000</v>
      </c>
      <c r="H78" s="287">
        <v>5000</v>
      </c>
      <c r="I78" s="12">
        <v>3000</v>
      </c>
      <c r="J78" s="12">
        <v>3000</v>
      </c>
      <c r="K78" s="208"/>
    </row>
    <row r="79" spans="1:11" outlineLevel="1">
      <c r="A79" s="84"/>
      <c r="B79" s="87">
        <v>637031</v>
      </c>
      <c r="C79" s="88" t="s">
        <v>230</v>
      </c>
      <c r="D79" s="12">
        <v>0</v>
      </c>
      <c r="E79" s="12">
        <v>0</v>
      </c>
      <c r="F79" s="219">
        <v>0</v>
      </c>
      <c r="G79" s="219">
        <v>0</v>
      </c>
      <c r="H79" s="287">
        <v>0</v>
      </c>
      <c r="I79" s="12">
        <v>0</v>
      </c>
      <c r="J79" s="12">
        <v>0</v>
      </c>
      <c r="K79" s="208"/>
    </row>
    <row r="80" spans="1:11" outlineLevel="1">
      <c r="A80" s="84"/>
      <c r="B80" s="87">
        <v>637035</v>
      </c>
      <c r="C80" s="88" t="s">
        <v>166</v>
      </c>
      <c r="D80" s="12">
        <v>223</v>
      </c>
      <c r="E80" s="12">
        <v>223</v>
      </c>
      <c r="F80" s="219">
        <v>200</v>
      </c>
      <c r="G80" s="219">
        <v>450</v>
      </c>
      <c r="H80" s="287">
        <v>450</v>
      </c>
      <c r="I80" s="12">
        <v>450</v>
      </c>
      <c r="J80" s="12">
        <v>450</v>
      </c>
      <c r="K80" s="208"/>
    </row>
    <row r="81" spans="1:11" outlineLevel="1">
      <c r="A81" s="84"/>
      <c r="B81" s="87">
        <v>637036</v>
      </c>
      <c r="C81" s="88" t="s">
        <v>203</v>
      </c>
      <c r="D81" s="12">
        <v>2134</v>
      </c>
      <c r="E81" s="12">
        <v>1092</v>
      </c>
      <c r="F81" s="219">
        <v>2500</v>
      </c>
      <c r="G81" s="219">
        <v>1500</v>
      </c>
      <c r="H81" s="287">
        <v>7000</v>
      </c>
      <c r="I81" s="12">
        <v>2500</v>
      </c>
      <c r="J81" s="12">
        <v>2500</v>
      </c>
      <c r="K81" s="208"/>
    </row>
    <row r="82" spans="1:11" outlineLevel="1">
      <c r="A82" s="84"/>
      <c r="B82" s="86"/>
      <c r="C82" s="133" t="s">
        <v>98</v>
      </c>
      <c r="D82" s="23">
        <f t="shared" ref="D82:J82" si="9">SUM(D64:D81)</f>
        <v>121221</v>
      </c>
      <c r="E82" s="23">
        <f t="shared" si="9"/>
        <v>137526</v>
      </c>
      <c r="F82" s="23">
        <f t="shared" si="9"/>
        <v>114200</v>
      </c>
      <c r="G82" s="23">
        <f>SUM(G64:G81)</f>
        <v>151490</v>
      </c>
      <c r="H82" s="23">
        <f t="shared" si="9"/>
        <v>132350</v>
      </c>
      <c r="I82" s="23">
        <f t="shared" si="9"/>
        <v>128450</v>
      </c>
      <c r="J82" s="23">
        <f t="shared" si="9"/>
        <v>128450</v>
      </c>
      <c r="K82" s="208"/>
    </row>
    <row r="83" spans="1:11" outlineLevel="1">
      <c r="A83" s="84"/>
      <c r="B83" s="86"/>
      <c r="C83" s="82"/>
      <c r="D83" s="197"/>
      <c r="E83" s="197"/>
      <c r="F83" s="197"/>
      <c r="G83" s="197"/>
      <c r="H83" s="197"/>
      <c r="I83" s="197"/>
      <c r="J83" s="197"/>
      <c r="K83" s="208"/>
    </row>
    <row r="84" spans="1:11" outlineLevel="1">
      <c r="A84" s="84"/>
      <c r="B84" s="87">
        <v>641006</v>
      </c>
      <c r="C84" s="88" t="s">
        <v>105</v>
      </c>
      <c r="D84" s="12">
        <v>3426</v>
      </c>
      <c r="E84" s="12">
        <v>4626</v>
      </c>
      <c r="F84" s="219">
        <v>4500</v>
      </c>
      <c r="G84" s="219">
        <v>8000</v>
      </c>
      <c r="H84" s="287">
        <v>8000</v>
      </c>
      <c r="I84" s="12">
        <v>8000</v>
      </c>
      <c r="J84" s="12">
        <v>8000</v>
      </c>
      <c r="K84" s="208"/>
    </row>
    <row r="85" spans="1:11" outlineLevel="1">
      <c r="A85" s="84"/>
      <c r="B85" s="87">
        <v>642013</v>
      </c>
      <c r="C85" s="88" t="s">
        <v>167</v>
      </c>
      <c r="D85" s="12">
        <v>0</v>
      </c>
      <c r="E85" s="12">
        <v>0</v>
      </c>
      <c r="F85" s="219">
        <v>15000</v>
      </c>
      <c r="G85" s="219">
        <v>0</v>
      </c>
      <c r="H85" s="287">
        <v>15000</v>
      </c>
      <c r="I85" s="12">
        <v>3000</v>
      </c>
      <c r="J85" s="12">
        <v>3000</v>
      </c>
      <c r="K85" s="208"/>
    </row>
    <row r="86" spans="1:11" outlineLevel="1">
      <c r="A86" s="84"/>
      <c r="B86" s="87">
        <v>642014</v>
      </c>
      <c r="C86" s="88" t="s">
        <v>216</v>
      </c>
      <c r="D86" s="13">
        <v>2966</v>
      </c>
      <c r="E86" s="13">
        <v>2400</v>
      </c>
      <c r="F86" s="267">
        <v>5000</v>
      </c>
      <c r="G86" s="267">
        <v>2500</v>
      </c>
      <c r="H86" s="288">
        <v>5000</v>
      </c>
      <c r="I86" s="12">
        <v>5000</v>
      </c>
      <c r="J86" s="12">
        <v>5000</v>
      </c>
      <c r="K86" s="208"/>
    </row>
    <row r="87" spans="1:11" outlineLevel="1">
      <c r="A87" s="84"/>
      <c r="B87" s="87">
        <v>642015</v>
      </c>
      <c r="C87" s="88" t="s">
        <v>193</v>
      </c>
      <c r="D87" s="13">
        <v>248</v>
      </c>
      <c r="E87" s="13">
        <v>187</v>
      </c>
      <c r="F87" s="267">
        <v>500</v>
      </c>
      <c r="G87" s="267">
        <v>2000</v>
      </c>
      <c r="H87" s="288">
        <v>500</v>
      </c>
      <c r="I87" s="12">
        <v>100</v>
      </c>
      <c r="J87" s="12">
        <v>100</v>
      </c>
      <c r="K87" s="208"/>
    </row>
    <row r="88" spans="1:11" outlineLevel="1">
      <c r="A88" s="84"/>
      <c r="B88" s="86"/>
      <c r="C88" s="133" t="s">
        <v>98</v>
      </c>
      <c r="D88" s="201">
        <f t="shared" ref="D88:J88" si="10">SUM(D84:D87)</f>
        <v>6640</v>
      </c>
      <c r="E88" s="201">
        <f t="shared" si="10"/>
        <v>7213</v>
      </c>
      <c r="F88" s="201">
        <f t="shared" si="10"/>
        <v>25000</v>
      </c>
      <c r="G88" s="201">
        <f t="shared" si="10"/>
        <v>12500</v>
      </c>
      <c r="H88" s="201">
        <f t="shared" si="10"/>
        <v>28500</v>
      </c>
      <c r="I88" s="201">
        <f t="shared" si="10"/>
        <v>16100</v>
      </c>
      <c r="J88" s="201">
        <f t="shared" si="10"/>
        <v>16100</v>
      </c>
      <c r="K88" s="208"/>
    </row>
    <row r="89" spans="1:11" ht="13.5" outlineLevel="1" thickBot="1">
      <c r="A89" s="84"/>
      <c r="B89" s="86"/>
      <c r="C89" s="82"/>
      <c r="D89" s="197"/>
      <c r="E89" s="197"/>
      <c r="F89" s="197"/>
      <c r="G89" s="197"/>
      <c r="H89" s="197"/>
      <c r="I89" s="197"/>
      <c r="J89" s="197"/>
      <c r="K89" s="208"/>
    </row>
    <row r="90" spans="1:11" ht="13.5" outlineLevel="1" thickBot="1">
      <c r="A90" s="62" t="s">
        <v>6</v>
      </c>
      <c r="B90" s="63"/>
      <c r="C90" s="64"/>
      <c r="D90" s="202">
        <f t="shared" ref="D90:J90" si="11">D94</f>
        <v>3164</v>
      </c>
      <c r="E90" s="202">
        <f t="shared" si="11"/>
        <v>3181</v>
      </c>
      <c r="F90" s="202">
        <f t="shared" si="11"/>
        <v>3500</v>
      </c>
      <c r="G90" s="202">
        <f t="shared" si="11"/>
        <v>3180</v>
      </c>
      <c r="H90" s="202">
        <f t="shared" si="11"/>
        <v>3180</v>
      </c>
      <c r="I90" s="202">
        <f t="shared" si="11"/>
        <v>3180</v>
      </c>
      <c r="J90" s="202">
        <f t="shared" si="11"/>
        <v>3180</v>
      </c>
      <c r="K90" s="208"/>
    </row>
    <row r="91" spans="1:11" outlineLevel="1">
      <c r="A91" s="84"/>
      <c r="B91" s="134">
        <v>637</v>
      </c>
      <c r="C91" s="134" t="s">
        <v>21</v>
      </c>
      <c r="D91" s="204"/>
      <c r="E91" s="204"/>
      <c r="F91" s="204"/>
      <c r="G91" s="204"/>
      <c r="H91" s="204"/>
      <c r="I91" s="204"/>
      <c r="J91" s="204"/>
      <c r="K91" s="208"/>
    </row>
    <row r="92" spans="1:11" outlineLevel="1">
      <c r="A92" s="84"/>
      <c r="B92" s="87">
        <v>637005</v>
      </c>
      <c r="C92" s="88" t="s">
        <v>231</v>
      </c>
      <c r="D92" s="12">
        <v>1900</v>
      </c>
      <c r="E92" s="12">
        <v>1900</v>
      </c>
      <c r="F92" s="219">
        <v>2000</v>
      </c>
      <c r="G92" s="219">
        <v>1680</v>
      </c>
      <c r="H92" s="287">
        <v>1680</v>
      </c>
      <c r="I92" s="12">
        <v>1680</v>
      </c>
      <c r="J92" s="12">
        <v>1680</v>
      </c>
      <c r="K92" s="208"/>
    </row>
    <row r="93" spans="1:11" outlineLevel="1">
      <c r="A93" s="84"/>
      <c r="B93" s="87">
        <v>637012</v>
      </c>
      <c r="C93" s="88" t="s">
        <v>106</v>
      </c>
      <c r="D93" s="12">
        <v>1264</v>
      </c>
      <c r="E93" s="12">
        <v>1281</v>
      </c>
      <c r="F93" s="219">
        <v>1500</v>
      </c>
      <c r="G93" s="219">
        <v>1500</v>
      </c>
      <c r="H93" s="287">
        <v>1500</v>
      </c>
      <c r="I93" s="12">
        <v>1500</v>
      </c>
      <c r="J93" s="12">
        <v>1500</v>
      </c>
      <c r="K93" s="208"/>
    </row>
    <row r="94" spans="1:11" outlineLevel="1">
      <c r="A94" s="84"/>
      <c r="B94" s="86"/>
      <c r="C94" s="133" t="s">
        <v>98</v>
      </c>
      <c r="D94" s="196">
        <f t="shared" ref="D94:J94" si="12">SUM(D92:D93)</f>
        <v>3164</v>
      </c>
      <c r="E94" s="196">
        <f t="shared" si="12"/>
        <v>3181</v>
      </c>
      <c r="F94" s="196">
        <f t="shared" si="12"/>
        <v>3500</v>
      </c>
      <c r="G94" s="196">
        <f t="shared" si="12"/>
        <v>3180</v>
      </c>
      <c r="H94" s="196">
        <f t="shared" si="12"/>
        <v>3180</v>
      </c>
      <c r="I94" s="196">
        <f t="shared" si="12"/>
        <v>3180</v>
      </c>
      <c r="J94" s="196">
        <f t="shared" si="12"/>
        <v>3180</v>
      </c>
      <c r="K94" s="208"/>
    </row>
    <row r="95" spans="1:11" ht="13.5" outlineLevel="1" thickBot="1">
      <c r="A95" s="84"/>
      <c r="B95" s="86"/>
      <c r="C95" s="82"/>
      <c r="D95" s="197"/>
      <c r="E95" s="197"/>
      <c r="F95" s="197"/>
      <c r="G95" s="197"/>
      <c r="H95" s="197"/>
      <c r="I95" s="197"/>
      <c r="J95" s="197"/>
      <c r="K95" s="208"/>
    </row>
    <row r="96" spans="1:11" ht="13.5" hidden="1" outlineLevel="1" thickBot="1">
      <c r="A96" s="65" t="s">
        <v>7</v>
      </c>
      <c r="B96" s="66"/>
      <c r="C96" s="67"/>
      <c r="D96" s="197"/>
      <c r="E96" s="197"/>
      <c r="F96" s="197"/>
      <c r="G96" s="197"/>
      <c r="H96" s="197"/>
      <c r="I96" s="197"/>
      <c r="J96" s="197"/>
      <c r="K96" s="208"/>
    </row>
    <row r="97" spans="1:11" s="107" customFormat="1" ht="13.5" outlineLevel="1" thickBot="1">
      <c r="A97" s="57" t="s">
        <v>158</v>
      </c>
      <c r="B97" s="70"/>
      <c r="C97" s="71"/>
      <c r="D97" s="80">
        <f t="shared" ref="D97:J97" si="13">D101+D105+D117</f>
        <v>7112</v>
      </c>
      <c r="E97" s="80">
        <f t="shared" si="13"/>
        <v>8204</v>
      </c>
      <c r="F97" s="80">
        <f t="shared" si="13"/>
        <v>9580</v>
      </c>
      <c r="G97" s="80">
        <f t="shared" si="13"/>
        <v>9580</v>
      </c>
      <c r="H97" s="80">
        <f t="shared" si="13"/>
        <v>8700</v>
      </c>
      <c r="I97" s="80">
        <f t="shared" si="13"/>
        <v>8700</v>
      </c>
      <c r="J97" s="80">
        <f t="shared" si="13"/>
        <v>8700</v>
      </c>
      <c r="K97" s="209"/>
    </row>
    <row r="98" spans="1:11" outlineLevel="1">
      <c r="A98" s="84"/>
      <c r="B98" s="134">
        <v>637</v>
      </c>
      <c r="C98" s="139" t="s">
        <v>21</v>
      </c>
      <c r="D98" s="204"/>
      <c r="E98" s="204"/>
      <c r="F98" s="204"/>
      <c r="G98" s="204"/>
      <c r="H98" s="204"/>
      <c r="I98" s="204"/>
      <c r="J98" s="204"/>
      <c r="K98" s="208"/>
    </row>
    <row r="99" spans="1:11" outlineLevel="1">
      <c r="A99" s="84"/>
      <c r="B99" s="87">
        <v>637001</v>
      </c>
      <c r="C99" s="88" t="s">
        <v>159</v>
      </c>
      <c r="D99" s="12">
        <v>183</v>
      </c>
      <c r="E99" s="12">
        <v>185</v>
      </c>
      <c r="F99" s="219">
        <v>200</v>
      </c>
      <c r="G99" s="219">
        <v>200</v>
      </c>
      <c r="H99" s="287">
        <v>200</v>
      </c>
      <c r="I99" s="12">
        <v>200</v>
      </c>
      <c r="J99" s="12">
        <v>200</v>
      </c>
      <c r="K99" s="208"/>
    </row>
    <row r="100" spans="1:11" outlineLevel="1">
      <c r="A100" s="84"/>
      <c r="B100" s="87">
        <v>642006</v>
      </c>
      <c r="C100" s="88" t="s">
        <v>277</v>
      </c>
      <c r="D100" s="12">
        <v>16</v>
      </c>
      <c r="E100" s="12">
        <v>16</v>
      </c>
      <c r="F100" s="219">
        <v>20</v>
      </c>
      <c r="G100" s="219">
        <v>20</v>
      </c>
      <c r="H100" s="287">
        <v>20</v>
      </c>
      <c r="I100" s="12">
        <v>20</v>
      </c>
      <c r="J100" s="12">
        <v>20</v>
      </c>
      <c r="K100" s="208"/>
    </row>
    <row r="101" spans="1:11" outlineLevel="1">
      <c r="A101" s="84"/>
      <c r="B101" s="86"/>
      <c r="C101" s="133" t="s">
        <v>98</v>
      </c>
      <c r="D101" s="196">
        <f t="shared" ref="D101:J101" si="14">SUM(D99:D100)</f>
        <v>199</v>
      </c>
      <c r="E101" s="196">
        <f t="shared" si="14"/>
        <v>201</v>
      </c>
      <c r="F101" s="196">
        <f t="shared" si="14"/>
        <v>220</v>
      </c>
      <c r="G101" s="196">
        <f t="shared" si="14"/>
        <v>220</v>
      </c>
      <c r="H101" s="196">
        <f t="shared" si="14"/>
        <v>220</v>
      </c>
      <c r="I101" s="196">
        <f t="shared" si="14"/>
        <v>220</v>
      </c>
      <c r="J101" s="196">
        <f t="shared" si="14"/>
        <v>220</v>
      </c>
      <c r="K101" s="208"/>
    </row>
    <row r="102" spans="1:11" outlineLevel="1">
      <c r="A102" s="84"/>
      <c r="B102" s="86"/>
      <c r="C102" s="133"/>
      <c r="D102" s="279"/>
      <c r="E102" s="279"/>
      <c r="F102" s="279"/>
      <c r="G102" s="279"/>
      <c r="H102" s="279"/>
      <c r="I102" s="279"/>
      <c r="J102" s="279"/>
      <c r="K102" s="208"/>
    </row>
    <row r="103" spans="1:11" outlineLevel="1">
      <c r="A103" s="84"/>
      <c r="B103" s="24">
        <v>611</v>
      </c>
      <c r="C103" s="25" t="s">
        <v>26</v>
      </c>
      <c r="D103" s="274">
        <v>5123</v>
      </c>
      <c r="E103" s="12">
        <v>6162</v>
      </c>
      <c r="F103" s="219">
        <v>7150</v>
      </c>
      <c r="G103" s="219">
        <v>7150</v>
      </c>
      <c r="H103" s="287">
        <v>5100</v>
      </c>
      <c r="I103" s="211">
        <v>5100</v>
      </c>
      <c r="J103" s="211">
        <v>5100</v>
      </c>
      <c r="K103" s="208"/>
    </row>
    <row r="104" spans="1:11" outlineLevel="1">
      <c r="A104" s="84"/>
      <c r="B104" s="61">
        <v>612001</v>
      </c>
      <c r="C104" s="36" t="s">
        <v>122</v>
      </c>
      <c r="D104" s="274">
        <v>0</v>
      </c>
      <c r="E104" s="12">
        <v>0</v>
      </c>
      <c r="F104" s="219">
        <v>0</v>
      </c>
      <c r="G104" s="219">
        <v>0</v>
      </c>
      <c r="H104" s="287">
        <v>1080</v>
      </c>
      <c r="I104" s="211">
        <v>1080</v>
      </c>
      <c r="J104" s="211">
        <v>1080</v>
      </c>
      <c r="K104" s="208"/>
    </row>
    <row r="105" spans="1:11" outlineLevel="1">
      <c r="A105" s="84"/>
      <c r="B105" s="86"/>
      <c r="C105" s="133" t="s">
        <v>98</v>
      </c>
      <c r="D105" s="196">
        <f t="shared" ref="D105:J105" si="15">SUM(D103:D104)</f>
        <v>5123</v>
      </c>
      <c r="E105" s="196">
        <f t="shared" si="15"/>
        <v>6162</v>
      </c>
      <c r="F105" s="196">
        <f t="shared" si="15"/>
        <v>7150</v>
      </c>
      <c r="G105" s="196">
        <f t="shared" si="15"/>
        <v>7150</v>
      </c>
      <c r="H105" s="196">
        <f t="shared" si="15"/>
        <v>6180</v>
      </c>
      <c r="I105" s="196">
        <f t="shared" si="15"/>
        <v>6180</v>
      </c>
      <c r="J105" s="196">
        <f t="shared" si="15"/>
        <v>6180</v>
      </c>
      <c r="K105" s="208"/>
    </row>
    <row r="106" spans="1:11" outlineLevel="1">
      <c r="A106" s="84"/>
      <c r="B106" s="86"/>
      <c r="C106" s="133"/>
      <c r="D106" s="279"/>
      <c r="E106" s="279"/>
      <c r="F106" s="279"/>
      <c r="G106" s="279"/>
      <c r="H106" s="279"/>
      <c r="I106" s="279"/>
      <c r="J106" s="279"/>
      <c r="K106" s="208"/>
    </row>
    <row r="107" spans="1:11" outlineLevel="1">
      <c r="A107" s="84"/>
      <c r="B107" s="135">
        <v>620</v>
      </c>
      <c r="C107" s="136" t="s">
        <v>22</v>
      </c>
      <c r="D107" s="197"/>
      <c r="E107" s="197"/>
      <c r="F107" s="197"/>
      <c r="G107" s="197"/>
      <c r="H107" s="197"/>
      <c r="I107" s="197"/>
      <c r="J107" s="197"/>
      <c r="K107" s="208"/>
    </row>
    <row r="108" spans="1:11" outlineLevel="1">
      <c r="A108" s="84"/>
      <c r="B108" s="61">
        <v>621</v>
      </c>
      <c r="C108" s="22" t="s">
        <v>93</v>
      </c>
      <c r="D108" s="12">
        <v>0</v>
      </c>
      <c r="E108" s="12">
        <v>0</v>
      </c>
      <c r="F108" s="219">
        <v>0</v>
      </c>
      <c r="G108" s="219">
        <v>0</v>
      </c>
      <c r="H108" s="287">
        <v>0</v>
      </c>
      <c r="I108" s="12">
        <v>0</v>
      </c>
      <c r="J108" s="12">
        <v>0</v>
      </c>
      <c r="K108" s="208"/>
    </row>
    <row r="109" spans="1:11" outlineLevel="1">
      <c r="A109" s="84"/>
      <c r="B109" s="61">
        <v>623</v>
      </c>
      <c r="C109" s="22" t="s">
        <v>94</v>
      </c>
      <c r="D109" s="12">
        <v>512</v>
      </c>
      <c r="E109" s="12">
        <v>527</v>
      </c>
      <c r="F109" s="219">
        <v>710</v>
      </c>
      <c r="G109" s="219">
        <v>710</v>
      </c>
      <c r="H109" s="287">
        <v>620</v>
      </c>
      <c r="I109" s="12">
        <v>620</v>
      </c>
      <c r="J109" s="12">
        <v>620</v>
      </c>
      <c r="K109" s="208"/>
    </row>
    <row r="110" spans="1:11" outlineLevel="1">
      <c r="A110" s="84"/>
      <c r="B110" s="61">
        <v>625001</v>
      </c>
      <c r="C110" s="22" t="s">
        <v>27</v>
      </c>
      <c r="D110" s="12">
        <v>72</v>
      </c>
      <c r="E110" s="12">
        <v>74</v>
      </c>
      <c r="F110" s="219">
        <v>100</v>
      </c>
      <c r="G110" s="219">
        <v>100</v>
      </c>
      <c r="H110" s="287">
        <v>130</v>
      </c>
      <c r="I110" s="12">
        <v>130</v>
      </c>
      <c r="J110" s="12">
        <v>130</v>
      </c>
      <c r="K110" s="208"/>
    </row>
    <row r="111" spans="1:11" outlineLevel="1">
      <c r="A111" s="84"/>
      <c r="B111" s="61">
        <v>625002</v>
      </c>
      <c r="C111" s="22" t="s">
        <v>28</v>
      </c>
      <c r="D111" s="12">
        <v>717</v>
      </c>
      <c r="E111" s="12">
        <v>737</v>
      </c>
      <c r="F111" s="219">
        <v>1000</v>
      </c>
      <c r="G111" s="219">
        <v>1000</v>
      </c>
      <c r="H111" s="287">
        <v>870</v>
      </c>
      <c r="I111" s="12">
        <v>870</v>
      </c>
      <c r="J111" s="12">
        <v>870</v>
      </c>
      <c r="K111" s="208"/>
    </row>
    <row r="112" spans="1:11" outlineLevel="1">
      <c r="A112" s="84"/>
      <c r="B112" s="61">
        <v>625003</v>
      </c>
      <c r="C112" s="22" t="s">
        <v>29</v>
      </c>
      <c r="D112" s="12">
        <v>41</v>
      </c>
      <c r="E112" s="12">
        <v>42</v>
      </c>
      <c r="F112" s="219">
        <v>60</v>
      </c>
      <c r="G112" s="219">
        <v>60</v>
      </c>
      <c r="H112" s="287">
        <v>50</v>
      </c>
      <c r="I112" s="12">
        <v>50</v>
      </c>
      <c r="J112" s="12">
        <v>50</v>
      </c>
      <c r="K112" s="208"/>
    </row>
    <row r="113" spans="1:11" outlineLevel="1">
      <c r="A113" s="84"/>
      <c r="B113" s="61">
        <v>625004</v>
      </c>
      <c r="C113" s="22" t="s">
        <v>30</v>
      </c>
      <c r="D113" s="12">
        <v>154</v>
      </c>
      <c r="E113" s="12">
        <v>158</v>
      </c>
      <c r="F113" s="219">
        <v>0</v>
      </c>
      <c r="G113" s="219">
        <v>0</v>
      </c>
      <c r="H113" s="287">
        <v>190</v>
      </c>
      <c r="I113" s="12">
        <v>190</v>
      </c>
      <c r="J113" s="12">
        <v>190</v>
      </c>
      <c r="K113" s="208"/>
    </row>
    <row r="114" spans="1:11" outlineLevel="1">
      <c r="A114" s="84"/>
      <c r="B114" s="61">
        <v>625005</v>
      </c>
      <c r="C114" s="22" t="s">
        <v>95</v>
      </c>
      <c r="D114" s="12">
        <v>51</v>
      </c>
      <c r="E114" s="12">
        <v>53</v>
      </c>
      <c r="F114" s="219">
        <v>0</v>
      </c>
      <c r="G114" s="219">
        <v>0</v>
      </c>
      <c r="H114" s="287">
        <v>60</v>
      </c>
      <c r="I114" s="12">
        <v>60</v>
      </c>
      <c r="J114" s="12">
        <v>60</v>
      </c>
      <c r="K114" s="208"/>
    </row>
    <row r="115" spans="1:11" outlineLevel="1">
      <c r="A115" s="84"/>
      <c r="B115" s="61">
        <v>625007</v>
      </c>
      <c r="C115" s="22" t="s">
        <v>96</v>
      </c>
      <c r="D115" s="12">
        <v>243</v>
      </c>
      <c r="E115" s="12">
        <v>250</v>
      </c>
      <c r="F115" s="219">
        <v>340</v>
      </c>
      <c r="G115" s="219">
        <v>340</v>
      </c>
      <c r="H115" s="287">
        <v>290</v>
      </c>
      <c r="I115" s="12">
        <v>290</v>
      </c>
      <c r="J115" s="12">
        <v>290</v>
      </c>
      <c r="K115" s="208"/>
    </row>
    <row r="116" spans="1:11" outlineLevel="1">
      <c r="A116" s="84"/>
      <c r="B116" s="61">
        <v>627</v>
      </c>
      <c r="C116" s="22" t="s">
        <v>97</v>
      </c>
      <c r="D116" s="12">
        <v>0</v>
      </c>
      <c r="E116" s="12">
        <v>0</v>
      </c>
      <c r="F116" s="219">
        <v>0</v>
      </c>
      <c r="G116" s="219">
        <v>0</v>
      </c>
      <c r="H116" s="287">
        <v>90</v>
      </c>
      <c r="I116" s="12">
        <v>90</v>
      </c>
      <c r="J116" s="12">
        <v>90</v>
      </c>
      <c r="K116" s="208"/>
    </row>
    <row r="117" spans="1:11" outlineLevel="1">
      <c r="A117" s="84"/>
      <c r="B117" s="86"/>
      <c r="C117" s="133" t="s">
        <v>98</v>
      </c>
      <c r="D117" s="198">
        <f t="shared" ref="D117:J117" si="16">SUM(D108:D116)</f>
        <v>1790</v>
      </c>
      <c r="E117" s="198">
        <f t="shared" si="16"/>
        <v>1841</v>
      </c>
      <c r="F117" s="198">
        <f t="shared" si="16"/>
        <v>2210</v>
      </c>
      <c r="G117" s="198">
        <f t="shared" si="16"/>
        <v>2210</v>
      </c>
      <c r="H117" s="198">
        <f t="shared" si="16"/>
        <v>2300</v>
      </c>
      <c r="I117" s="198">
        <f t="shared" si="16"/>
        <v>2300</v>
      </c>
      <c r="J117" s="198">
        <f t="shared" si="16"/>
        <v>2300</v>
      </c>
      <c r="K117" s="208"/>
    </row>
    <row r="118" spans="1:11" ht="13.5" outlineLevel="1" thickBot="1">
      <c r="A118" s="84"/>
      <c r="B118" s="86"/>
      <c r="C118" s="133"/>
      <c r="D118" s="280"/>
      <c r="E118" s="280"/>
      <c r="F118" s="280"/>
      <c r="G118" s="280"/>
      <c r="H118" s="280"/>
      <c r="I118" s="280"/>
      <c r="J118" s="280"/>
      <c r="K118" s="208"/>
    </row>
    <row r="119" spans="1:11" ht="13.5" outlineLevel="1" thickBot="1">
      <c r="A119" s="281" t="s">
        <v>301</v>
      </c>
      <c r="B119" s="63"/>
      <c r="C119" s="68"/>
      <c r="D119" s="80">
        <f t="shared" ref="D119:J119" si="17">D130</f>
        <v>2073</v>
      </c>
      <c r="E119" s="80">
        <f t="shared" si="17"/>
        <v>5781</v>
      </c>
      <c r="F119" s="80">
        <f t="shared" si="17"/>
        <v>2900</v>
      </c>
      <c r="G119" s="80">
        <f t="shared" si="17"/>
        <v>3760</v>
      </c>
      <c r="H119" s="80">
        <f t="shared" si="17"/>
        <v>2910</v>
      </c>
      <c r="I119" s="80">
        <f t="shared" si="17"/>
        <v>1890</v>
      </c>
      <c r="J119" s="80">
        <f t="shared" si="17"/>
        <v>1890</v>
      </c>
      <c r="K119" s="208"/>
    </row>
    <row r="120" spans="1:11" outlineLevel="1">
      <c r="A120" s="85"/>
      <c r="B120" s="134">
        <v>637</v>
      </c>
      <c r="C120" s="139" t="s">
        <v>21</v>
      </c>
      <c r="D120" s="204"/>
      <c r="E120" s="204"/>
      <c r="F120" s="204"/>
      <c r="G120" s="204"/>
      <c r="H120" s="204"/>
      <c r="I120" s="204"/>
      <c r="J120" s="204"/>
      <c r="K120" s="208"/>
    </row>
    <row r="121" spans="1:11" outlineLevel="1">
      <c r="A121" s="84"/>
      <c r="B121" s="87">
        <v>621</v>
      </c>
      <c r="C121" s="88" t="s">
        <v>297</v>
      </c>
      <c r="D121" s="12">
        <v>0</v>
      </c>
      <c r="E121" s="12">
        <v>0</v>
      </c>
      <c r="F121" s="219">
        <v>0</v>
      </c>
      <c r="G121" s="219">
        <v>0</v>
      </c>
      <c r="H121" s="287">
        <v>0</v>
      </c>
      <c r="I121" s="12">
        <v>0</v>
      </c>
      <c r="J121" s="12">
        <v>0</v>
      </c>
      <c r="K121" s="208"/>
    </row>
    <row r="122" spans="1:11" outlineLevel="1">
      <c r="A122" s="84"/>
      <c r="B122" s="87">
        <v>625002</v>
      </c>
      <c r="C122" s="88" t="s">
        <v>298</v>
      </c>
      <c r="D122" s="12">
        <v>34</v>
      </c>
      <c r="E122" s="12">
        <v>109</v>
      </c>
      <c r="F122" s="219">
        <v>60</v>
      </c>
      <c r="G122" s="219">
        <v>30</v>
      </c>
      <c r="H122" s="287">
        <v>60</v>
      </c>
      <c r="I122" s="12">
        <v>30</v>
      </c>
      <c r="J122" s="12">
        <v>30</v>
      </c>
      <c r="K122" s="208"/>
    </row>
    <row r="123" spans="1:11" outlineLevel="1">
      <c r="A123" s="84"/>
      <c r="B123" s="87">
        <v>625003</v>
      </c>
      <c r="C123" s="88" t="s">
        <v>299</v>
      </c>
      <c r="D123" s="12">
        <v>3</v>
      </c>
      <c r="E123" s="12">
        <v>7</v>
      </c>
      <c r="F123" s="219">
        <v>5</v>
      </c>
      <c r="G123" s="219">
        <v>5</v>
      </c>
      <c r="H123" s="287">
        <v>10</v>
      </c>
      <c r="I123" s="12">
        <v>2</v>
      </c>
      <c r="J123" s="12">
        <v>2</v>
      </c>
      <c r="K123" s="208"/>
    </row>
    <row r="124" spans="1:11" outlineLevel="1">
      <c r="A124" s="84"/>
      <c r="B124" s="87">
        <v>625007</v>
      </c>
      <c r="C124" s="88" t="s">
        <v>197</v>
      </c>
      <c r="D124" s="12">
        <v>11</v>
      </c>
      <c r="E124" s="12">
        <v>37</v>
      </c>
      <c r="F124" s="219">
        <v>20</v>
      </c>
      <c r="G124" s="219">
        <v>10</v>
      </c>
      <c r="H124" s="287">
        <v>20</v>
      </c>
      <c r="I124" s="12">
        <v>13</v>
      </c>
      <c r="J124" s="12">
        <v>13</v>
      </c>
      <c r="K124" s="208"/>
    </row>
    <row r="125" spans="1:11" outlineLevel="1">
      <c r="A125" s="84"/>
      <c r="B125" s="87">
        <v>633006</v>
      </c>
      <c r="C125" s="88" t="s">
        <v>37</v>
      </c>
      <c r="D125" s="12">
        <v>120</v>
      </c>
      <c r="E125" s="12">
        <v>434</v>
      </c>
      <c r="F125" s="219">
        <v>220</v>
      </c>
      <c r="G125" s="219">
        <v>260</v>
      </c>
      <c r="H125" s="287">
        <v>220</v>
      </c>
      <c r="I125" s="12">
        <v>90</v>
      </c>
      <c r="J125" s="12">
        <v>90</v>
      </c>
      <c r="K125" s="208"/>
    </row>
    <row r="126" spans="1:11" outlineLevel="1">
      <c r="A126" s="84"/>
      <c r="B126" s="87">
        <v>637014</v>
      </c>
      <c r="C126" s="88" t="s">
        <v>278</v>
      </c>
      <c r="D126" s="12">
        <v>380</v>
      </c>
      <c r="E126" s="12">
        <v>1080</v>
      </c>
      <c r="F126" s="219">
        <v>540</v>
      </c>
      <c r="G126" s="219">
        <v>450</v>
      </c>
      <c r="H126" s="287">
        <v>540</v>
      </c>
      <c r="I126" s="12">
        <v>310</v>
      </c>
      <c r="J126" s="12">
        <v>310</v>
      </c>
      <c r="K126" s="208"/>
    </row>
    <row r="127" spans="1:11" outlineLevel="1">
      <c r="A127" s="84"/>
      <c r="B127" s="87">
        <v>637026</v>
      </c>
      <c r="C127" s="88" t="s">
        <v>279</v>
      </c>
      <c r="D127" s="12">
        <v>898</v>
      </c>
      <c r="E127" s="12">
        <v>2570</v>
      </c>
      <c r="F127" s="219">
        <v>1285</v>
      </c>
      <c r="G127" s="219">
        <v>1335</v>
      </c>
      <c r="H127" s="287">
        <v>1290</v>
      </c>
      <c r="I127" s="12">
        <v>785</v>
      </c>
      <c r="J127" s="12">
        <v>785</v>
      </c>
      <c r="K127" s="208"/>
    </row>
    <row r="128" spans="1:11" outlineLevel="1">
      <c r="A128" s="84"/>
      <c r="B128" s="87">
        <v>637027</v>
      </c>
      <c r="C128" s="88" t="s">
        <v>280</v>
      </c>
      <c r="D128" s="12">
        <v>360</v>
      </c>
      <c r="E128" s="12">
        <v>900</v>
      </c>
      <c r="F128" s="219">
        <v>450</v>
      </c>
      <c r="G128" s="219">
        <v>1500</v>
      </c>
      <c r="H128" s="287">
        <v>450</v>
      </c>
      <c r="I128" s="12">
        <v>240</v>
      </c>
      <c r="J128" s="12">
        <v>240</v>
      </c>
      <c r="K128" s="208"/>
    </row>
    <row r="129" spans="1:11" outlineLevel="1">
      <c r="A129" s="84"/>
      <c r="B129" s="87">
        <v>637037</v>
      </c>
      <c r="C129" s="88" t="s">
        <v>281</v>
      </c>
      <c r="D129" s="12">
        <v>267</v>
      </c>
      <c r="E129" s="12">
        <v>644</v>
      </c>
      <c r="F129" s="219">
        <v>320</v>
      </c>
      <c r="G129" s="219">
        <v>170</v>
      </c>
      <c r="H129" s="287">
        <v>320</v>
      </c>
      <c r="I129" s="12">
        <v>420</v>
      </c>
      <c r="J129" s="12">
        <v>420</v>
      </c>
      <c r="K129" s="208"/>
    </row>
    <row r="130" spans="1:11" outlineLevel="1">
      <c r="A130" s="84"/>
      <c r="B130" s="86"/>
      <c r="C130" s="133" t="s">
        <v>98</v>
      </c>
      <c r="D130" s="23">
        <f t="shared" ref="D130:J130" si="18">SUM(D121:D129)</f>
        <v>2073</v>
      </c>
      <c r="E130" s="23">
        <f t="shared" si="18"/>
        <v>5781</v>
      </c>
      <c r="F130" s="23">
        <f t="shared" si="18"/>
        <v>2900</v>
      </c>
      <c r="G130" s="23">
        <f t="shared" si="18"/>
        <v>3760</v>
      </c>
      <c r="H130" s="23">
        <f t="shared" si="18"/>
        <v>2910</v>
      </c>
      <c r="I130" s="23">
        <f t="shared" si="18"/>
        <v>1890</v>
      </c>
      <c r="J130" s="23">
        <f t="shared" si="18"/>
        <v>1890</v>
      </c>
      <c r="K130" s="208"/>
    </row>
    <row r="131" spans="1:11" ht="13.5" outlineLevel="1" thickBot="1">
      <c r="A131" s="84"/>
      <c r="B131" s="86"/>
      <c r="C131" s="133"/>
      <c r="D131" s="280"/>
      <c r="E131" s="280"/>
      <c r="F131" s="280"/>
      <c r="G131" s="280"/>
      <c r="H131" s="280"/>
      <c r="I131" s="280"/>
      <c r="J131" s="280"/>
      <c r="K131" s="208"/>
    </row>
    <row r="132" spans="1:11" ht="13.5" hidden="1" outlineLevel="1" thickBot="1">
      <c r="A132" s="84"/>
      <c r="B132" s="86"/>
      <c r="C132" s="167"/>
      <c r="D132" s="204"/>
      <c r="E132" s="204"/>
      <c r="F132" s="204"/>
      <c r="G132" s="204"/>
      <c r="H132" s="204"/>
      <c r="I132" s="204"/>
      <c r="J132" s="204"/>
      <c r="K132" s="208"/>
    </row>
    <row r="133" spans="1:11" ht="13.5" outlineLevel="1" thickBot="1">
      <c r="A133" s="62" t="s">
        <v>8</v>
      </c>
      <c r="B133" s="63"/>
      <c r="C133" s="68"/>
      <c r="D133" s="80">
        <f t="shared" ref="D133:J133" si="19">D137</f>
        <v>70</v>
      </c>
      <c r="E133" s="80">
        <f t="shared" si="19"/>
        <v>0</v>
      </c>
      <c r="F133" s="80">
        <f t="shared" si="19"/>
        <v>200</v>
      </c>
      <c r="G133" s="80">
        <f t="shared" si="19"/>
        <v>0</v>
      </c>
      <c r="H133" s="80">
        <f t="shared" si="19"/>
        <v>0</v>
      </c>
      <c r="I133" s="80">
        <f t="shared" si="19"/>
        <v>0</v>
      </c>
      <c r="J133" s="80">
        <f t="shared" si="19"/>
        <v>0</v>
      </c>
      <c r="K133" s="208"/>
    </row>
    <row r="134" spans="1:11" outlineLevel="1">
      <c r="A134" s="85"/>
      <c r="B134" s="134">
        <v>637</v>
      </c>
      <c r="C134" s="139" t="s">
        <v>21</v>
      </c>
      <c r="D134" s="204"/>
      <c r="E134" s="204"/>
      <c r="F134" s="204"/>
      <c r="G134" s="204"/>
      <c r="H134" s="204"/>
      <c r="I134" s="204"/>
      <c r="J134" s="204"/>
      <c r="K134" s="208"/>
    </row>
    <row r="135" spans="1:11" outlineLevel="1">
      <c r="A135" s="84"/>
      <c r="B135" s="87">
        <v>637005</v>
      </c>
      <c r="C135" s="88" t="s">
        <v>107</v>
      </c>
      <c r="D135" s="12">
        <v>70</v>
      </c>
      <c r="E135" s="12">
        <v>0</v>
      </c>
      <c r="F135" s="219">
        <v>200</v>
      </c>
      <c r="G135" s="219">
        <v>0</v>
      </c>
      <c r="H135" s="287">
        <v>0</v>
      </c>
      <c r="I135" s="12">
        <v>0</v>
      </c>
      <c r="J135" s="12">
        <v>0</v>
      </c>
      <c r="K135" s="208"/>
    </row>
    <row r="136" spans="1:11" outlineLevel="1">
      <c r="A136" s="84"/>
      <c r="B136" s="87">
        <v>633004</v>
      </c>
      <c r="C136" s="88" t="s">
        <v>198</v>
      </c>
      <c r="D136" s="12">
        <v>0</v>
      </c>
      <c r="E136" s="12">
        <v>0</v>
      </c>
      <c r="F136" s="219">
        <v>0</v>
      </c>
      <c r="G136" s="219">
        <v>0</v>
      </c>
      <c r="H136" s="287">
        <v>0</v>
      </c>
      <c r="I136" s="12">
        <v>0</v>
      </c>
      <c r="J136" s="12">
        <v>0</v>
      </c>
      <c r="K136" s="208"/>
    </row>
    <row r="137" spans="1:11" outlineLevel="1">
      <c r="A137" s="84"/>
      <c r="B137" s="86"/>
      <c r="C137" s="133" t="s">
        <v>98</v>
      </c>
      <c r="D137" s="23">
        <f t="shared" ref="D137:J137" si="20">SUM(D135:D136)</f>
        <v>70</v>
      </c>
      <c r="E137" s="23">
        <f t="shared" si="20"/>
        <v>0</v>
      </c>
      <c r="F137" s="23">
        <f t="shared" si="20"/>
        <v>200</v>
      </c>
      <c r="G137" s="23">
        <f t="shared" si="20"/>
        <v>0</v>
      </c>
      <c r="H137" s="23">
        <f t="shared" si="20"/>
        <v>0</v>
      </c>
      <c r="I137" s="23">
        <f t="shared" si="20"/>
        <v>0</v>
      </c>
      <c r="J137" s="23">
        <f t="shared" si="20"/>
        <v>0</v>
      </c>
      <c r="K137" s="208"/>
    </row>
    <row r="138" spans="1:11" ht="13.5" outlineLevel="1" thickBot="1">
      <c r="A138" s="84"/>
      <c r="B138" s="86"/>
      <c r="C138" s="133"/>
      <c r="D138" s="204"/>
      <c r="E138" s="204"/>
      <c r="F138" s="204"/>
      <c r="G138" s="204"/>
      <c r="H138" s="204"/>
      <c r="I138" s="204"/>
      <c r="J138" s="204"/>
      <c r="K138" s="208"/>
    </row>
    <row r="139" spans="1:11" ht="13.5" outlineLevel="1" thickBot="1">
      <c r="A139" s="62" t="s">
        <v>170</v>
      </c>
      <c r="B139" s="63"/>
      <c r="C139" s="68"/>
      <c r="D139" s="80">
        <f t="shared" ref="D139:J139" si="21">D145+D155+D161</f>
        <v>34759</v>
      </c>
      <c r="E139" s="80">
        <f t="shared" si="21"/>
        <v>36930</v>
      </c>
      <c r="F139" s="80">
        <f t="shared" si="21"/>
        <v>38090</v>
      </c>
      <c r="G139" s="80">
        <f t="shared" si="21"/>
        <v>39040</v>
      </c>
      <c r="H139" s="80">
        <f t="shared" si="21"/>
        <v>39090</v>
      </c>
      <c r="I139" s="80">
        <f t="shared" si="21"/>
        <v>37990</v>
      </c>
      <c r="J139" s="80">
        <f t="shared" si="21"/>
        <v>37990</v>
      </c>
      <c r="K139" s="208"/>
    </row>
    <row r="140" spans="1:11" outlineLevel="1">
      <c r="A140" s="85"/>
      <c r="B140" s="134">
        <v>610</v>
      </c>
      <c r="C140" s="139" t="s">
        <v>26</v>
      </c>
      <c r="D140" s="204"/>
      <c r="E140" s="204"/>
      <c r="F140" s="204"/>
      <c r="G140" s="204"/>
      <c r="H140" s="204"/>
      <c r="I140" s="204"/>
      <c r="J140" s="204"/>
      <c r="K140" s="208"/>
    </row>
    <row r="141" spans="1:11" outlineLevel="1">
      <c r="A141" s="84"/>
      <c r="B141" s="24">
        <v>611</v>
      </c>
      <c r="C141" s="25" t="s">
        <v>26</v>
      </c>
      <c r="D141" s="12">
        <v>17368</v>
      </c>
      <c r="E141" s="12">
        <v>21255</v>
      </c>
      <c r="F141" s="219">
        <v>21450</v>
      </c>
      <c r="G141" s="219">
        <v>21450</v>
      </c>
      <c r="H141" s="287">
        <v>21450</v>
      </c>
      <c r="I141" s="12">
        <v>21450</v>
      </c>
      <c r="J141" s="12">
        <v>21450</v>
      </c>
      <c r="K141" s="208"/>
    </row>
    <row r="142" spans="1:11" outlineLevel="1">
      <c r="A142" s="84"/>
      <c r="B142" s="61">
        <v>612001</v>
      </c>
      <c r="C142" s="36" t="s">
        <v>122</v>
      </c>
      <c r="D142" s="12">
        <v>4490</v>
      </c>
      <c r="E142" s="12">
        <v>4288</v>
      </c>
      <c r="F142" s="219">
        <v>5520</v>
      </c>
      <c r="G142" s="219">
        <v>5520</v>
      </c>
      <c r="H142" s="287">
        <v>5520</v>
      </c>
      <c r="I142" s="12">
        <v>5520</v>
      </c>
      <c r="J142" s="12">
        <v>5520</v>
      </c>
      <c r="K142" s="208"/>
    </row>
    <row r="143" spans="1:11" outlineLevel="1">
      <c r="A143" s="84"/>
      <c r="B143" s="61">
        <v>614</v>
      </c>
      <c r="C143" s="36" t="s">
        <v>247</v>
      </c>
      <c r="D143" s="12">
        <v>2000</v>
      </c>
      <c r="E143" s="12">
        <v>1200</v>
      </c>
      <c r="F143" s="219">
        <v>0</v>
      </c>
      <c r="G143" s="219">
        <v>1000</v>
      </c>
      <c r="H143" s="287">
        <v>1000</v>
      </c>
      <c r="I143" s="12">
        <v>0</v>
      </c>
      <c r="J143" s="12">
        <v>0</v>
      </c>
      <c r="K143" s="208"/>
    </row>
    <row r="144" spans="1:11" outlineLevel="1">
      <c r="A144" s="84"/>
      <c r="B144" s="61">
        <v>614</v>
      </c>
      <c r="C144" s="36" t="s">
        <v>152</v>
      </c>
      <c r="D144" s="12">
        <v>984</v>
      </c>
      <c r="E144" s="12">
        <v>0</v>
      </c>
      <c r="F144" s="219">
        <v>0</v>
      </c>
      <c r="G144" s="219">
        <v>0</v>
      </c>
      <c r="H144" s="287">
        <v>0</v>
      </c>
      <c r="I144" s="12">
        <v>0</v>
      </c>
      <c r="J144" s="12">
        <v>0</v>
      </c>
      <c r="K144" s="208"/>
    </row>
    <row r="145" spans="1:11" outlineLevel="1">
      <c r="A145" s="84"/>
      <c r="B145" s="86"/>
      <c r="C145" s="133" t="s">
        <v>98</v>
      </c>
      <c r="D145" s="203">
        <f t="shared" ref="D145:I145" si="22">SUM(D141:D144)</f>
        <v>24842</v>
      </c>
      <c r="E145" s="203">
        <f t="shared" si="22"/>
        <v>26743</v>
      </c>
      <c r="F145" s="203">
        <f t="shared" si="22"/>
        <v>26970</v>
      </c>
      <c r="G145" s="203">
        <f t="shared" si="22"/>
        <v>27970</v>
      </c>
      <c r="H145" s="203">
        <f t="shared" si="22"/>
        <v>27970</v>
      </c>
      <c r="I145" s="203">
        <f t="shared" si="22"/>
        <v>26970</v>
      </c>
      <c r="J145" s="203">
        <f t="shared" ref="J145" si="23">SUM(J141:J144)</f>
        <v>26970</v>
      </c>
      <c r="K145" s="208"/>
    </row>
    <row r="146" spans="1:11" outlineLevel="1">
      <c r="A146" s="84"/>
      <c r="B146" s="135">
        <v>620</v>
      </c>
      <c r="C146" s="136" t="s">
        <v>22</v>
      </c>
      <c r="D146" s="204"/>
      <c r="E146" s="204"/>
      <c r="F146" s="204"/>
      <c r="G146" s="204"/>
      <c r="H146" s="204"/>
      <c r="I146" s="204"/>
      <c r="J146" s="204"/>
      <c r="K146" s="208"/>
    </row>
    <row r="147" spans="1:11" outlineLevel="1">
      <c r="A147" s="84"/>
      <c r="B147" s="61">
        <v>621</v>
      </c>
      <c r="C147" s="36" t="s">
        <v>93</v>
      </c>
      <c r="D147" s="12">
        <v>2504</v>
      </c>
      <c r="E147" s="12">
        <v>2553</v>
      </c>
      <c r="F147" s="219">
        <v>2750</v>
      </c>
      <c r="G147" s="219">
        <v>2750</v>
      </c>
      <c r="H147" s="287">
        <v>2750</v>
      </c>
      <c r="I147" s="12">
        <v>2750</v>
      </c>
      <c r="J147" s="12">
        <v>2750</v>
      </c>
      <c r="K147" s="208"/>
    </row>
    <row r="148" spans="1:11" outlineLevel="1">
      <c r="A148" s="84"/>
      <c r="B148" s="61">
        <v>623</v>
      </c>
      <c r="C148" s="36" t="s">
        <v>94</v>
      </c>
      <c r="D148" s="12">
        <v>0</v>
      </c>
      <c r="E148" s="12">
        <v>0</v>
      </c>
      <c r="F148" s="219">
        <v>0</v>
      </c>
      <c r="G148" s="219">
        <v>0</v>
      </c>
      <c r="H148" s="287">
        <v>0</v>
      </c>
      <c r="I148" s="12">
        <v>0</v>
      </c>
      <c r="J148" s="12">
        <v>0</v>
      </c>
      <c r="K148" s="208"/>
    </row>
    <row r="149" spans="1:11" outlineLevel="1">
      <c r="A149" s="84"/>
      <c r="B149" s="61">
        <v>625001</v>
      </c>
      <c r="C149" s="36" t="s">
        <v>27</v>
      </c>
      <c r="D149" s="12">
        <v>350</v>
      </c>
      <c r="E149" s="12">
        <v>371</v>
      </c>
      <c r="F149" s="219">
        <v>390</v>
      </c>
      <c r="G149" s="219">
        <v>390</v>
      </c>
      <c r="H149" s="287">
        <v>390</v>
      </c>
      <c r="I149" s="12">
        <v>390</v>
      </c>
      <c r="J149" s="12">
        <v>390</v>
      </c>
      <c r="K149" s="208"/>
    </row>
    <row r="150" spans="1:11" outlineLevel="1">
      <c r="A150" s="84"/>
      <c r="B150" s="61">
        <v>625002</v>
      </c>
      <c r="C150" s="36" t="s">
        <v>28</v>
      </c>
      <c r="D150" s="12">
        <v>3505</v>
      </c>
      <c r="E150" s="12">
        <v>3714</v>
      </c>
      <c r="F150" s="219">
        <v>3800</v>
      </c>
      <c r="G150" s="219">
        <v>3800</v>
      </c>
      <c r="H150" s="287">
        <v>3800</v>
      </c>
      <c r="I150" s="12">
        <v>3800</v>
      </c>
      <c r="J150" s="12">
        <v>3800</v>
      </c>
      <c r="K150" s="208"/>
    </row>
    <row r="151" spans="1:11" outlineLevel="1">
      <c r="A151" s="84"/>
      <c r="B151" s="61">
        <v>625003</v>
      </c>
      <c r="C151" s="36" t="s">
        <v>29</v>
      </c>
      <c r="D151" s="12">
        <v>200</v>
      </c>
      <c r="E151" s="12">
        <v>212</v>
      </c>
      <c r="F151" s="219">
        <v>230</v>
      </c>
      <c r="G151" s="219">
        <v>230</v>
      </c>
      <c r="H151" s="287">
        <v>230</v>
      </c>
      <c r="I151" s="12">
        <v>230</v>
      </c>
      <c r="J151" s="12">
        <v>230</v>
      </c>
      <c r="K151" s="208"/>
    </row>
    <row r="152" spans="1:11" outlineLevel="1">
      <c r="A152" s="84"/>
      <c r="B152" s="61">
        <v>625004</v>
      </c>
      <c r="C152" s="36" t="s">
        <v>30</v>
      </c>
      <c r="D152" s="12">
        <v>751</v>
      </c>
      <c r="E152" s="12">
        <v>796</v>
      </c>
      <c r="F152" s="219">
        <v>820</v>
      </c>
      <c r="G152" s="219">
        <v>820</v>
      </c>
      <c r="H152" s="287">
        <v>820</v>
      </c>
      <c r="I152" s="12">
        <v>820</v>
      </c>
      <c r="J152" s="12">
        <v>820</v>
      </c>
      <c r="K152" s="208"/>
    </row>
    <row r="153" spans="1:11" outlineLevel="1">
      <c r="A153" s="84"/>
      <c r="B153" s="61">
        <v>625005</v>
      </c>
      <c r="C153" s="36" t="s">
        <v>95</v>
      </c>
      <c r="D153" s="12">
        <v>250</v>
      </c>
      <c r="E153" s="12">
        <v>265</v>
      </c>
      <c r="F153" s="219">
        <v>280</v>
      </c>
      <c r="G153" s="219">
        <v>280</v>
      </c>
      <c r="H153" s="287">
        <v>280</v>
      </c>
      <c r="I153" s="12">
        <v>280</v>
      </c>
      <c r="J153" s="12">
        <v>280</v>
      </c>
      <c r="K153" s="208"/>
    </row>
    <row r="154" spans="1:11" outlineLevel="1">
      <c r="A154" s="84"/>
      <c r="B154" s="61">
        <v>625007</v>
      </c>
      <c r="C154" s="36" t="s">
        <v>96</v>
      </c>
      <c r="D154" s="12">
        <v>1189</v>
      </c>
      <c r="E154" s="12">
        <v>1260</v>
      </c>
      <c r="F154" s="219">
        <v>1300</v>
      </c>
      <c r="G154" s="219">
        <v>1300</v>
      </c>
      <c r="H154" s="287">
        <v>1300</v>
      </c>
      <c r="I154" s="12">
        <v>1300</v>
      </c>
      <c r="J154" s="12">
        <v>1300</v>
      </c>
      <c r="K154" s="208"/>
    </row>
    <row r="155" spans="1:11" outlineLevel="1">
      <c r="A155" s="84"/>
      <c r="B155" s="160"/>
      <c r="C155" s="182" t="s">
        <v>98</v>
      </c>
      <c r="D155" s="203">
        <f t="shared" ref="D155:J155" si="24">SUM(D147:D154)</f>
        <v>8749</v>
      </c>
      <c r="E155" s="203">
        <f t="shared" si="24"/>
        <v>9171</v>
      </c>
      <c r="F155" s="203">
        <f t="shared" si="24"/>
        <v>9570</v>
      </c>
      <c r="G155" s="203">
        <f t="shared" si="24"/>
        <v>9570</v>
      </c>
      <c r="H155" s="203">
        <f t="shared" si="24"/>
        <v>9570</v>
      </c>
      <c r="I155" s="203">
        <f t="shared" si="24"/>
        <v>9570</v>
      </c>
      <c r="J155" s="203">
        <f t="shared" si="24"/>
        <v>9570</v>
      </c>
      <c r="K155" s="208"/>
    </row>
    <row r="156" spans="1:11" outlineLevel="1">
      <c r="A156" s="84"/>
      <c r="B156" s="134">
        <v>634</v>
      </c>
      <c r="C156" s="136" t="s">
        <v>50</v>
      </c>
      <c r="D156" s="204"/>
      <c r="E156" s="204"/>
      <c r="F156" s="204"/>
      <c r="G156" s="204"/>
      <c r="H156" s="204"/>
      <c r="I156" s="204"/>
      <c r="J156" s="204"/>
      <c r="K156" s="208"/>
    </row>
    <row r="157" spans="1:11" outlineLevel="1">
      <c r="A157" s="84"/>
      <c r="B157" s="183">
        <v>633006</v>
      </c>
      <c r="C157" s="239" t="s">
        <v>37</v>
      </c>
      <c r="D157" s="12">
        <v>0</v>
      </c>
      <c r="E157" s="12">
        <v>13</v>
      </c>
      <c r="F157" s="219">
        <v>50</v>
      </c>
      <c r="G157" s="219">
        <v>0</v>
      </c>
      <c r="H157" s="287">
        <v>50</v>
      </c>
      <c r="I157" s="12">
        <v>50</v>
      </c>
      <c r="J157" s="12">
        <v>50</v>
      </c>
      <c r="K157" s="208"/>
    </row>
    <row r="158" spans="1:11" outlineLevel="1">
      <c r="A158" s="84"/>
      <c r="B158" s="183">
        <v>633002</v>
      </c>
      <c r="C158" s="239" t="s">
        <v>36</v>
      </c>
      <c r="D158" s="12">
        <v>0</v>
      </c>
      <c r="E158" s="12">
        <v>0</v>
      </c>
      <c r="F158" s="219">
        <v>500</v>
      </c>
      <c r="G158" s="219">
        <v>600</v>
      </c>
      <c r="H158" s="287">
        <v>150</v>
      </c>
      <c r="I158" s="12">
        <v>0</v>
      </c>
      <c r="J158" s="12">
        <v>0</v>
      </c>
      <c r="K158" s="208"/>
    </row>
    <row r="159" spans="1:11" outlineLevel="1">
      <c r="A159" s="84"/>
      <c r="B159" s="183">
        <v>633010</v>
      </c>
      <c r="C159" s="184" t="s">
        <v>254</v>
      </c>
      <c r="D159" s="12">
        <v>351</v>
      </c>
      <c r="E159" s="12">
        <v>92</v>
      </c>
      <c r="F159" s="219">
        <v>100</v>
      </c>
      <c r="G159" s="219">
        <v>0</v>
      </c>
      <c r="H159" s="287">
        <v>400</v>
      </c>
      <c r="I159" s="12">
        <v>500</v>
      </c>
      <c r="J159" s="12">
        <v>500</v>
      </c>
      <c r="K159" s="208"/>
    </row>
    <row r="160" spans="1:11" outlineLevel="1">
      <c r="A160" s="84"/>
      <c r="B160" s="183">
        <v>634001</v>
      </c>
      <c r="C160" s="184" t="s">
        <v>255</v>
      </c>
      <c r="D160" s="12">
        <v>817</v>
      </c>
      <c r="E160" s="12">
        <v>911</v>
      </c>
      <c r="F160" s="219">
        <v>900</v>
      </c>
      <c r="G160" s="219">
        <v>900</v>
      </c>
      <c r="H160" s="287">
        <v>950</v>
      </c>
      <c r="I160" s="12">
        <v>900</v>
      </c>
      <c r="J160" s="12">
        <v>900</v>
      </c>
      <c r="K160" s="208"/>
    </row>
    <row r="161" spans="1:11" outlineLevel="1">
      <c r="A161" s="84"/>
      <c r="B161" s="185"/>
      <c r="C161" s="186" t="s">
        <v>98</v>
      </c>
      <c r="D161" s="203">
        <f t="shared" ref="D161:J161" si="25">SUM(D157:D160)</f>
        <v>1168</v>
      </c>
      <c r="E161" s="203">
        <f t="shared" si="25"/>
        <v>1016</v>
      </c>
      <c r="F161" s="203">
        <f t="shared" si="25"/>
        <v>1550</v>
      </c>
      <c r="G161" s="203">
        <f t="shared" si="25"/>
        <v>1500</v>
      </c>
      <c r="H161" s="203">
        <f t="shared" si="25"/>
        <v>1550</v>
      </c>
      <c r="I161" s="203">
        <f t="shared" si="25"/>
        <v>1450</v>
      </c>
      <c r="J161" s="203">
        <f t="shared" si="25"/>
        <v>1450</v>
      </c>
      <c r="K161" s="208"/>
    </row>
    <row r="162" spans="1:11" outlineLevel="1">
      <c r="A162" s="84"/>
      <c r="B162" s="185"/>
      <c r="C162" s="186"/>
      <c r="D162" s="204"/>
      <c r="E162" s="204"/>
      <c r="F162" s="204"/>
      <c r="G162" s="204"/>
      <c r="H162" s="204"/>
      <c r="I162" s="204"/>
      <c r="J162" s="204"/>
      <c r="K162" s="208"/>
    </row>
    <row r="163" spans="1:11" ht="13.5" outlineLevel="1" thickBot="1">
      <c r="A163" s="84"/>
      <c r="B163" s="160"/>
      <c r="C163" s="182"/>
      <c r="D163" s="204"/>
      <c r="E163" s="204"/>
      <c r="F163" s="204"/>
      <c r="G163" s="204"/>
      <c r="H163" s="204"/>
      <c r="I163" s="204"/>
      <c r="J163" s="204"/>
      <c r="K163" s="208"/>
    </row>
    <row r="164" spans="1:11" ht="13.5" outlineLevel="1" thickBot="1">
      <c r="A164" s="62" t="s">
        <v>67</v>
      </c>
      <c r="B164" s="180"/>
      <c r="C164" s="181"/>
      <c r="D164" s="80">
        <f t="shared" ref="D164:J164" si="26">D167+D171</f>
        <v>322</v>
      </c>
      <c r="E164" s="80">
        <f t="shared" si="26"/>
        <v>1153</v>
      </c>
      <c r="F164" s="80">
        <f t="shared" si="26"/>
        <v>1150</v>
      </c>
      <c r="G164" s="80">
        <f t="shared" si="26"/>
        <v>1200</v>
      </c>
      <c r="H164" s="80">
        <f t="shared" si="26"/>
        <v>1200</v>
      </c>
      <c r="I164" s="80">
        <f t="shared" si="26"/>
        <v>850</v>
      </c>
      <c r="J164" s="80">
        <f t="shared" si="26"/>
        <v>850</v>
      </c>
      <c r="K164" s="208"/>
    </row>
    <row r="165" spans="1:11" outlineLevel="1">
      <c r="A165" s="85"/>
      <c r="B165" s="134">
        <v>633</v>
      </c>
      <c r="C165" s="134" t="s">
        <v>19</v>
      </c>
      <c r="D165" s="204"/>
      <c r="E165" s="204"/>
      <c r="F165" s="204"/>
      <c r="G165" s="204"/>
      <c r="H165" s="204"/>
      <c r="I165" s="204"/>
      <c r="J165" s="204"/>
      <c r="K165" s="208"/>
    </row>
    <row r="166" spans="1:11" outlineLevel="1">
      <c r="A166" s="84"/>
      <c r="B166" s="87">
        <v>633007</v>
      </c>
      <c r="C166" s="88" t="s">
        <v>108</v>
      </c>
      <c r="D166" s="12">
        <v>0</v>
      </c>
      <c r="E166" s="12">
        <v>0</v>
      </c>
      <c r="F166" s="219">
        <v>150</v>
      </c>
      <c r="G166" s="219">
        <v>200</v>
      </c>
      <c r="H166" s="287">
        <v>200</v>
      </c>
      <c r="I166" s="12">
        <v>150</v>
      </c>
      <c r="J166" s="12">
        <v>150</v>
      </c>
      <c r="K166" s="208"/>
    </row>
    <row r="167" spans="1:11" outlineLevel="1">
      <c r="A167" s="84"/>
      <c r="B167" s="86"/>
      <c r="C167" s="133" t="s">
        <v>98</v>
      </c>
      <c r="D167" s="196">
        <f t="shared" ref="D167:J167" si="27">SUM(D166)</f>
        <v>0</v>
      </c>
      <c r="E167" s="196">
        <f t="shared" si="27"/>
        <v>0</v>
      </c>
      <c r="F167" s="196">
        <f t="shared" si="27"/>
        <v>150</v>
      </c>
      <c r="G167" s="196">
        <f t="shared" si="27"/>
        <v>200</v>
      </c>
      <c r="H167" s="196">
        <f t="shared" si="27"/>
        <v>200</v>
      </c>
      <c r="I167" s="196">
        <f t="shared" si="27"/>
        <v>150</v>
      </c>
      <c r="J167" s="196">
        <f t="shared" si="27"/>
        <v>150</v>
      </c>
      <c r="K167" s="208"/>
    </row>
    <row r="168" spans="1:11" outlineLevel="1">
      <c r="A168" s="84"/>
      <c r="B168" s="86"/>
      <c r="C168" s="82"/>
      <c r="D168" s="204"/>
      <c r="E168" s="204"/>
      <c r="F168" s="204"/>
      <c r="G168" s="204"/>
      <c r="H168" s="204"/>
      <c r="I168" s="204"/>
      <c r="J168" s="204"/>
      <c r="K168" s="208"/>
    </row>
    <row r="169" spans="1:11" outlineLevel="1">
      <c r="A169" s="84"/>
      <c r="B169" s="134">
        <v>637</v>
      </c>
      <c r="C169" s="134" t="s">
        <v>21</v>
      </c>
      <c r="D169" s="204"/>
      <c r="E169" s="204"/>
      <c r="F169" s="204"/>
      <c r="G169" s="204"/>
      <c r="H169" s="204"/>
      <c r="I169" s="204"/>
      <c r="J169" s="204"/>
      <c r="K169" s="208"/>
    </row>
    <row r="170" spans="1:11" outlineLevel="1">
      <c r="A170" s="84"/>
      <c r="B170" s="87">
        <v>637005</v>
      </c>
      <c r="C170" s="88" t="s">
        <v>109</v>
      </c>
      <c r="D170" s="12">
        <v>322</v>
      </c>
      <c r="E170" s="12">
        <v>1153</v>
      </c>
      <c r="F170" s="219">
        <v>1000</v>
      </c>
      <c r="G170" s="219">
        <v>1000</v>
      </c>
      <c r="H170" s="287">
        <v>1000</v>
      </c>
      <c r="I170" s="12">
        <v>700</v>
      </c>
      <c r="J170" s="12">
        <v>700</v>
      </c>
      <c r="K170" s="208"/>
    </row>
    <row r="171" spans="1:11" outlineLevel="1">
      <c r="A171" s="84"/>
      <c r="B171" s="86"/>
      <c r="C171" s="133" t="s">
        <v>98</v>
      </c>
      <c r="D171" s="196">
        <f t="shared" ref="D171:J171" si="28">SUM(D170)</f>
        <v>322</v>
      </c>
      <c r="E171" s="196">
        <f t="shared" si="28"/>
        <v>1153</v>
      </c>
      <c r="F171" s="196">
        <f t="shared" si="28"/>
        <v>1000</v>
      </c>
      <c r="G171" s="196">
        <f t="shared" si="28"/>
        <v>1000</v>
      </c>
      <c r="H171" s="196">
        <f t="shared" si="28"/>
        <v>1000</v>
      </c>
      <c r="I171" s="196">
        <f t="shared" si="28"/>
        <v>700</v>
      </c>
      <c r="J171" s="196">
        <f t="shared" si="28"/>
        <v>700</v>
      </c>
      <c r="K171" s="208"/>
    </row>
    <row r="172" spans="1:11" ht="13.5" outlineLevel="1" thickBot="1">
      <c r="A172" s="84"/>
      <c r="B172" s="86"/>
      <c r="C172" s="82"/>
      <c r="D172" s="204"/>
      <c r="E172" s="204"/>
      <c r="F172" s="204"/>
      <c r="G172" s="204"/>
      <c r="H172" s="204"/>
      <c r="I172" s="204"/>
      <c r="J172" s="204"/>
      <c r="K172" s="208"/>
    </row>
    <row r="173" spans="1:11" ht="13.5" outlineLevel="1" thickBot="1">
      <c r="A173" s="62" t="s">
        <v>10</v>
      </c>
      <c r="B173" s="63"/>
      <c r="C173" s="68"/>
      <c r="D173" s="80">
        <f t="shared" ref="D173:J173" si="29">D177</f>
        <v>20127</v>
      </c>
      <c r="E173" s="80">
        <f t="shared" si="29"/>
        <v>63570</v>
      </c>
      <c r="F173" s="80">
        <f t="shared" si="29"/>
        <v>129110</v>
      </c>
      <c r="G173" s="80">
        <f t="shared" si="29"/>
        <v>50000</v>
      </c>
      <c r="H173" s="80">
        <f t="shared" si="29"/>
        <v>261000</v>
      </c>
      <c r="I173" s="80">
        <f t="shared" si="29"/>
        <v>35590</v>
      </c>
      <c r="J173" s="80">
        <f t="shared" si="29"/>
        <v>35590</v>
      </c>
      <c r="K173" s="208"/>
    </row>
    <row r="174" spans="1:11" outlineLevel="1">
      <c r="A174" s="84"/>
      <c r="B174" s="85">
        <v>635</v>
      </c>
      <c r="C174" s="85" t="s">
        <v>20</v>
      </c>
      <c r="D174" s="204"/>
      <c r="E174" s="204"/>
      <c r="F174" s="204"/>
      <c r="G174" s="204"/>
      <c r="H174" s="204"/>
      <c r="I174" s="204"/>
      <c r="J174" s="204"/>
      <c r="K174" s="208"/>
    </row>
    <row r="175" spans="1:11" outlineLevel="1">
      <c r="A175" s="84"/>
      <c r="B175" s="87">
        <v>635006</v>
      </c>
      <c r="C175" s="88" t="s">
        <v>300</v>
      </c>
      <c r="D175" s="12">
        <v>6602</v>
      </c>
      <c r="E175" s="12">
        <v>63570</v>
      </c>
      <c r="F175" s="219">
        <v>124110</v>
      </c>
      <c r="G175" s="219">
        <v>50000</v>
      </c>
      <c r="H175" s="287">
        <v>260000</v>
      </c>
      <c r="I175" s="12">
        <v>30590</v>
      </c>
      <c r="J175" s="12">
        <v>30590</v>
      </c>
      <c r="K175" s="208"/>
    </row>
    <row r="176" spans="1:11" outlineLevel="1">
      <c r="A176" s="84"/>
      <c r="B176" s="87">
        <v>633006</v>
      </c>
      <c r="C176" s="88" t="s">
        <v>207</v>
      </c>
      <c r="D176" s="12">
        <v>13525</v>
      </c>
      <c r="E176" s="12">
        <v>0</v>
      </c>
      <c r="F176" s="219">
        <v>5000</v>
      </c>
      <c r="G176" s="219">
        <v>0</v>
      </c>
      <c r="H176" s="287">
        <v>1000</v>
      </c>
      <c r="I176" s="12">
        <v>5000</v>
      </c>
      <c r="J176" s="12">
        <v>5000</v>
      </c>
      <c r="K176" s="208"/>
    </row>
    <row r="177" spans="1:11" outlineLevel="1">
      <c r="A177" s="84"/>
      <c r="B177" s="86"/>
      <c r="C177" s="133" t="s">
        <v>98</v>
      </c>
      <c r="D177" s="23">
        <f t="shared" ref="D177:J177" si="30">SUM(D175:D176)</f>
        <v>20127</v>
      </c>
      <c r="E177" s="23">
        <f t="shared" si="30"/>
        <v>63570</v>
      </c>
      <c r="F177" s="23">
        <f t="shared" si="30"/>
        <v>129110</v>
      </c>
      <c r="G177" s="23">
        <f t="shared" si="30"/>
        <v>50000</v>
      </c>
      <c r="H177" s="23">
        <f t="shared" si="30"/>
        <v>261000</v>
      </c>
      <c r="I177" s="23">
        <f t="shared" si="30"/>
        <v>35590</v>
      </c>
      <c r="J177" s="23">
        <f t="shared" si="30"/>
        <v>35590</v>
      </c>
      <c r="K177" s="208"/>
    </row>
    <row r="178" spans="1:11" ht="13.5" outlineLevel="1" thickBot="1">
      <c r="A178" s="84"/>
      <c r="B178" s="86"/>
      <c r="C178" s="82"/>
      <c r="D178" s="204"/>
      <c r="E178" s="204"/>
      <c r="F178" s="204"/>
      <c r="G178" s="204"/>
      <c r="H178" s="204"/>
      <c r="I178" s="204"/>
      <c r="J178" s="204"/>
      <c r="K178" s="208"/>
    </row>
    <row r="179" spans="1:11" ht="13.5" outlineLevel="1" thickBot="1">
      <c r="A179" s="62" t="s">
        <v>68</v>
      </c>
      <c r="B179" s="63"/>
      <c r="C179" s="64"/>
      <c r="D179" s="80">
        <f t="shared" ref="D179:J179" si="31">D184+D196+D200+D206+D211</f>
        <v>86196</v>
      </c>
      <c r="E179" s="80">
        <f t="shared" si="31"/>
        <v>96573</v>
      </c>
      <c r="F179" s="80">
        <f t="shared" si="31"/>
        <v>103930</v>
      </c>
      <c r="G179" s="80">
        <f t="shared" si="31"/>
        <v>111840</v>
      </c>
      <c r="H179" s="80">
        <f t="shared" si="31"/>
        <v>129440</v>
      </c>
      <c r="I179" s="80">
        <f t="shared" si="31"/>
        <v>130940</v>
      </c>
      <c r="J179" s="80">
        <f t="shared" si="31"/>
        <v>130940</v>
      </c>
      <c r="K179" s="208"/>
    </row>
    <row r="180" spans="1:11" outlineLevel="1">
      <c r="A180" s="85"/>
      <c r="B180" s="134">
        <v>610</v>
      </c>
      <c r="C180" s="139" t="s">
        <v>26</v>
      </c>
      <c r="D180" s="204"/>
      <c r="E180" s="204"/>
      <c r="F180" s="204"/>
      <c r="G180" s="204"/>
      <c r="H180" s="204"/>
      <c r="I180" s="204"/>
      <c r="J180" s="204"/>
      <c r="K180" s="208"/>
    </row>
    <row r="181" spans="1:11" outlineLevel="1">
      <c r="A181" s="85"/>
      <c r="B181" s="102">
        <v>611</v>
      </c>
      <c r="C181" s="88" t="s">
        <v>26</v>
      </c>
      <c r="D181" s="12">
        <v>20076</v>
      </c>
      <c r="E181" s="12">
        <v>24936</v>
      </c>
      <c r="F181" s="219">
        <v>24200</v>
      </c>
      <c r="G181" s="219">
        <v>24200</v>
      </c>
      <c r="H181" s="287">
        <v>24200</v>
      </c>
      <c r="I181" s="12">
        <v>24200</v>
      </c>
      <c r="J181" s="12">
        <v>24200</v>
      </c>
      <c r="K181" s="208"/>
    </row>
    <row r="182" spans="1:11" outlineLevel="1">
      <c r="A182" s="85"/>
      <c r="B182" s="102">
        <v>612</v>
      </c>
      <c r="C182" s="212" t="s">
        <v>234</v>
      </c>
      <c r="D182" s="12">
        <v>10283</v>
      </c>
      <c r="E182" s="12">
        <v>10055</v>
      </c>
      <c r="F182" s="219">
        <v>12000</v>
      </c>
      <c r="G182" s="219">
        <v>12000</v>
      </c>
      <c r="H182" s="287">
        <v>12000</v>
      </c>
      <c r="I182" s="12">
        <v>12000</v>
      </c>
      <c r="J182" s="12">
        <v>12000</v>
      </c>
      <c r="K182" s="208"/>
    </row>
    <row r="183" spans="1:11" outlineLevel="1">
      <c r="A183" s="85"/>
      <c r="B183" s="102">
        <v>614</v>
      </c>
      <c r="C183" s="212" t="s">
        <v>349</v>
      </c>
      <c r="D183" s="12">
        <v>4160</v>
      </c>
      <c r="E183" s="12">
        <v>2630</v>
      </c>
      <c r="F183" s="219">
        <v>990</v>
      </c>
      <c r="G183" s="219">
        <v>1400</v>
      </c>
      <c r="H183" s="287">
        <v>0</v>
      </c>
      <c r="I183" s="12">
        <v>0</v>
      </c>
      <c r="J183" s="12">
        <v>0</v>
      </c>
      <c r="K183" s="208"/>
    </row>
    <row r="184" spans="1:11" outlineLevel="1">
      <c r="A184" s="85"/>
      <c r="B184" s="103"/>
      <c r="C184" s="133" t="s">
        <v>98</v>
      </c>
      <c r="D184" s="23">
        <f t="shared" ref="D184:J184" si="32">SUM(D181:D183)</f>
        <v>34519</v>
      </c>
      <c r="E184" s="23">
        <f t="shared" si="32"/>
        <v>37621</v>
      </c>
      <c r="F184" s="23">
        <f t="shared" si="32"/>
        <v>37190</v>
      </c>
      <c r="G184" s="23">
        <f t="shared" si="32"/>
        <v>37600</v>
      </c>
      <c r="H184" s="23">
        <f t="shared" si="32"/>
        <v>36200</v>
      </c>
      <c r="I184" s="23">
        <f t="shared" si="32"/>
        <v>36200</v>
      </c>
      <c r="J184" s="23">
        <f t="shared" si="32"/>
        <v>36200</v>
      </c>
      <c r="K184" s="208"/>
    </row>
    <row r="185" spans="1:11" outlineLevel="1">
      <c r="A185" s="85"/>
      <c r="B185" s="103"/>
      <c r="C185" s="82"/>
      <c r="D185" s="204"/>
      <c r="E185" s="204"/>
      <c r="F185" s="204"/>
      <c r="G185" s="204"/>
      <c r="H185" s="204"/>
      <c r="I185" s="204"/>
      <c r="J185" s="204"/>
      <c r="K185" s="208"/>
    </row>
    <row r="186" spans="1:11" outlineLevel="1">
      <c r="A186" s="85"/>
      <c r="B186" s="134">
        <v>620</v>
      </c>
      <c r="C186" s="139" t="s">
        <v>110</v>
      </c>
      <c r="D186" s="204"/>
      <c r="E186" s="204"/>
      <c r="F186" s="204"/>
      <c r="G186" s="204"/>
      <c r="H186" s="204"/>
      <c r="I186" s="204"/>
      <c r="J186" s="204"/>
      <c r="K186" s="208"/>
    </row>
    <row r="187" spans="1:11" outlineLevel="1">
      <c r="A187" s="85"/>
      <c r="B187" s="102">
        <v>621</v>
      </c>
      <c r="C187" s="102" t="s">
        <v>93</v>
      </c>
      <c r="D187" s="12">
        <v>3522</v>
      </c>
      <c r="E187" s="12">
        <v>3745</v>
      </c>
      <c r="F187" s="219">
        <v>1500</v>
      </c>
      <c r="G187" s="219">
        <v>1500</v>
      </c>
      <c r="H187" s="287">
        <v>1500</v>
      </c>
      <c r="I187" s="12">
        <v>1500</v>
      </c>
      <c r="J187" s="12">
        <v>1500</v>
      </c>
      <c r="K187" s="208"/>
    </row>
    <row r="188" spans="1:11" outlineLevel="1">
      <c r="A188" s="85"/>
      <c r="B188" s="102">
        <v>623</v>
      </c>
      <c r="C188" s="212" t="s">
        <v>94</v>
      </c>
      <c r="D188" s="12">
        <v>0</v>
      </c>
      <c r="E188" s="12">
        <v>0</v>
      </c>
      <c r="F188" s="219">
        <v>2310</v>
      </c>
      <c r="G188" s="219">
        <v>2310</v>
      </c>
      <c r="H188" s="287">
        <v>2310</v>
      </c>
      <c r="I188" s="12">
        <v>2310</v>
      </c>
      <c r="J188" s="12">
        <v>2310</v>
      </c>
      <c r="K188" s="208"/>
    </row>
    <row r="189" spans="1:11" outlineLevel="1">
      <c r="A189" s="85"/>
      <c r="B189" s="96">
        <v>625001</v>
      </c>
      <c r="C189" s="102" t="s">
        <v>27</v>
      </c>
      <c r="D189" s="12">
        <v>488</v>
      </c>
      <c r="E189" s="12">
        <v>531</v>
      </c>
      <c r="F189" s="219">
        <v>580</v>
      </c>
      <c r="G189" s="219">
        <v>580</v>
      </c>
      <c r="H189" s="287">
        <v>580</v>
      </c>
      <c r="I189" s="12">
        <v>580</v>
      </c>
      <c r="J189" s="12">
        <v>580</v>
      </c>
      <c r="K189" s="208"/>
    </row>
    <row r="190" spans="1:11" outlineLevel="1">
      <c r="A190" s="85"/>
      <c r="B190" s="96">
        <v>625002</v>
      </c>
      <c r="C190" s="102" t="s">
        <v>28</v>
      </c>
      <c r="D190" s="12">
        <v>4881</v>
      </c>
      <c r="E190" s="12">
        <v>5311</v>
      </c>
      <c r="F190" s="219">
        <v>5200</v>
      </c>
      <c r="G190" s="219">
        <v>5200</v>
      </c>
      <c r="H190" s="287">
        <v>5200</v>
      </c>
      <c r="I190" s="12">
        <v>5200</v>
      </c>
      <c r="J190" s="12">
        <v>5200</v>
      </c>
      <c r="K190" s="208"/>
    </row>
    <row r="191" spans="1:11" outlineLevel="1">
      <c r="A191" s="85"/>
      <c r="B191" s="96">
        <v>625003</v>
      </c>
      <c r="C191" s="97" t="s">
        <v>29</v>
      </c>
      <c r="D191" s="12">
        <v>279</v>
      </c>
      <c r="E191" s="12">
        <v>303</v>
      </c>
      <c r="F191" s="219">
        <v>410</v>
      </c>
      <c r="G191" s="219">
        <v>410</v>
      </c>
      <c r="H191" s="287">
        <v>410</v>
      </c>
      <c r="I191" s="12">
        <v>410</v>
      </c>
      <c r="J191" s="12">
        <v>410</v>
      </c>
      <c r="K191" s="208"/>
    </row>
    <row r="192" spans="1:11" outlineLevel="1">
      <c r="A192" s="85"/>
      <c r="B192" s="96">
        <v>625004</v>
      </c>
      <c r="C192" s="97" t="s">
        <v>30</v>
      </c>
      <c r="D192" s="12">
        <v>1046</v>
      </c>
      <c r="E192" s="12">
        <v>1138</v>
      </c>
      <c r="F192" s="219">
        <v>1150</v>
      </c>
      <c r="G192" s="219">
        <v>1150</v>
      </c>
      <c r="H192" s="287">
        <v>1150</v>
      </c>
      <c r="I192" s="12">
        <v>1150</v>
      </c>
      <c r="J192" s="12">
        <v>1150</v>
      </c>
      <c r="K192" s="208"/>
    </row>
    <row r="193" spans="1:11" outlineLevel="1">
      <c r="A193" s="85"/>
      <c r="B193" s="96">
        <v>625005</v>
      </c>
      <c r="C193" s="97" t="s">
        <v>31</v>
      </c>
      <c r="D193" s="12">
        <v>349</v>
      </c>
      <c r="E193" s="12">
        <v>379</v>
      </c>
      <c r="F193" s="219">
        <v>430</v>
      </c>
      <c r="G193" s="219">
        <v>430</v>
      </c>
      <c r="H193" s="287">
        <v>430</v>
      </c>
      <c r="I193" s="12">
        <v>430</v>
      </c>
      <c r="J193" s="12">
        <v>430</v>
      </c>
      <c r="K193" s="208"/>
    </row>
    <row r="194" spans="1:11" outlineLevel="1">
      <c r="A194" s="85"/>
      <c r="B194" s="96">
        <v>625007</v>
      </c>
      <c r="C194" s="97" t="s">
        <v>96</v>
      </c>
      <c r="D194" s="12">
        <v>1656</v>
      </c>
      <c r="E194" s="12">
        <v>1802</v>
      </c>
      <c r="F194" s="219">
        <v>1800</v>
      </c>
      <c r="G194" s="219">
        <v>1800</v>
      </c>
      <c r="H194" s="287">
        <v>1800</v>
      </c>
      <c r="I194" s="12">
        <v>1800</v>
      </c>
      <c r="J194" s="12">
        <v>1800</v>
      </c>
      <c r="K194" s="208"/>
    </row>
    <row r="195" spans="1:11" outlineLevel="1">
      <c r="A195" s="85"/>
      <c r="B195" s="96">
        <v>627</v>
      </c>
      <c r="C195" s="212" t="s">
        <v>302</v>
      </c>
      <c r="D195" s="12">
        <v>360</v>
      </c>
      <c r="E195" s="12">
        <v>360</v>
      </c>
      <c r="F195" s="219">
        <v>360</v>
      </c>
      <c r="G195" s="219">
        <v>360</v>
      </c>
      <c r="H195" s="287">
        <v>360</v>
      </c>
      <c r="I195" s="12">
        <v>360</v>
      </c>
      <c r="J195" s="12">
        <v>360</v>
      </c>
      <c r="K195" s="208"/>
    </row>
    <row r="196" spans="1:11" outlineLevel="1">
      <c r="A196" s="85"/>
      <c r="B196" s="104"/>
      <c r="C196" s="133" t="s">
        <v>98</v>
      </c>
      <c r="D196" s="196">
        <f>SUM(D187:D195)</f>
        <v>12581</v>
      </c>
      <c r="E196" s="196">
        <f t="shared" ref="E196:I196" si="33">SUM(E187:E195)</f>
        <v>13569</v>
      </c>
      <c r="F196" s="196">
        <f t="shared" si="33"/>
        <v>13740</v>
      </c>
      <c r="G196" s="196">
        <f t="shared" si="33"/>
        <v>13740</v>
      </c>
      <c r="H196" s="196">
        <f t="shared" si="33"/>
        <v>13740</v>
      </c>
      <c r="I196" s="196">
        <f t="shared" si="33"/>
        <v>13740</v>
      </c>
      <c r="J196" s="196">
        <f>SUM(J187:J195)</f>
        <v>13740</v>
      </c>
      <c r="K196" s="208"/>
    </row>
    <row r="197" spans="1:11" outlineLevel="1">
      <c r="A197" s="85"/>
      <c r="B197" s="104"/>
      <c r="C197" s="82"/>
      <c r="D197" s="204"/>
      <c r="E197" s="204"/>
      <c r="F197" s="204"/>
      <c r="G197" s="204"/>
      <c r="H197" s="204"/>
      <c r="I197" s="204"/>
      <c r="J197" s="204"/>
      <c r="K197" s="208"/>
    </row>
    <row r="198" spans="1:11" outlineLevel="1">
      <c r="A198" s="85"/>
      <c r="B198" s="134">
        <v>633</v>
      </c>
      <c r="C198" s="134" t="s">
        <v>19</v>
      </c>
      <c r="D198" s="204"/>
      <c r="E198" s="204"/>
      <c r="F198" s="204"/>
      <c r="G198" s="204"/>
      <c r="H198" s="204"/>
      <c r="I198" s="204"/>
      <c r="J198" s="204"/>
      <c r="K198" s="208"/>
    </row>
    <row r="199" spans="1:11" outlineLevel="1">
      <c r="A199" s="84"/>
      <c r="B199" s="87">
        <v>633004</v>
      </c>
      <c r="C199" s="98" t="s">
        <v>111</v>
      </c>
      <c r="D199" s="12">
        <v>1950</v>
      </c>
      <c r="E199" s="12">
        <v>2800</v>
      </c>
      <c r="F199" s="219">
        <v>4500</v>
      </c>
      <c r="G199" s="219">
        <v>2500</v>
      </c>
      <c r="H199" s="287">
        <v>3000</v>
      </c>
      <c r="I199" s="12">
        <v>4500</v>
      </c>
      <c r="J199" s="12">
        <v>4500</v>
      </c>
      <c r="K199" s="208"/>
    </row>
    <row r="200" spans="1:11" outlineLevel="1">
      <c r="A200" s="84"/>
      <c r="B200" s="86"/>
      <c r="C200" s="133" t="s">
        <v>98</v>
      </c>
      <c r="D200" s="196">
        <f t="shared" ref="D200:J200" si="34">SUM(D199:D199)</f>
        <v>1950</v>
      </c>
      <c r="E200" s="196">
        <f t="shared" si="34"/>
        <v>2800</v>
      </c>
      <c r="F200" s="196">
        <f t="shared" si="34"/>
        <v>4500</v>
      </c>
      <c r="G200" s="196">
        <f t="shared" si="34"/>
        <v>2500</v>
      </c>
      <c r="H200" s="196">
        <f t="shared" si="34"/>
        <v>3000</v>
      </c>
      <c r="I200" s="196">
        <f t="shared" si="34"/>
        <v>4500</v>
      </c>
      <c r="J200" s="196">
        <f t="shared" si="34"/>
        <v>4500</v>
      </c>
      <c r="K200" s="208"/>
    </row>
    <row r="201" spans="1:11" outlineLevel="1">
      <c r="A201" s="84"/>
      <c r="B201" s="86"/>
      <c r="C201" s="82"/>
      <c r="D201" s="204"/>
      <c r="E201" s="204"/>
      <c r="F201" s="204"/>
      <c r="G201" s="204"/>
      <c r="H201" s="204"/>
      <c r="I201" s="204"/>
      <c r="J201" s="204"/>
      <c r="K201" s="208"/>
    </row>
    <row r="202" spans="1:11" outlineLevel="1">
      <c r="A202" s="84"/>
      <c r="B202" s="134">
        <v>634</v>
      </c>
      <c r="C202" s="134" t="s">
        <v>3</v>
      </c>
      <c r="D202" s="204"/>
      <c r="E202" s="204"/>
      <c r="F202" s="204"/>
      <c r="G202" s="204"/>
      <c r="H202" s="204"/>
      <c r="I202" s="204"/>
      <c r="J202" s="204"/>
      <c r="K202" s="208"/>
    </row>
    <row r="203" spans="1:11" outlineLevel="1">
      <c r="A203" s="84"/>
      <c r="B203" s="87">
        <v>634001</v>
      </c>
      <c r="C203" s="105" t="s">
        <v>40</v>
      </c>
      <c r="D203" s="12">
        <v>5295</v>
      </c>
      <c r="E203" s="12">
        <v>5372</v>
      </c>
      <c r="F203" s="219">
        <v>7000</v>
      </c>
      <c r="G203" s="219">
        <v>6500</v>
      </c>
      <c r="H203" s="287">
        <v>7000</v>
      </c>
      <c r="I203" s="12">
        <v>7000</v>
      </c>
      <c r="J203" s="12">
        <v>7000</v>
      </c>
      <c r="K203" s="208"/>
    </row>
    <row r="204" spans="1:11" outlineLevel="1">
      <c r="A204" s="84"/>
      <c r="B204" s="96">
        <v>634002</v>
      </c>
      <c r="C204" s="105" t="s">
        <v>41</v>
      </c>
      <c r="D204" s="12">
        <v>3502</v>
      </c>
      <c r="E204" s="12">
        <v>1335</v>
      </c>
      <c r="F204" s="219">
        <v>3000</v>
      </c>
      <c r="G204" s="219">
        <v>1500</v>
      </c>
      <c r="H204" s="287">
        <v>3000</v>
      </c>
      <c r="I204" s="12">
        <v>3000</v>
      </c>
      <c r="J204" s="12">
        <v>3000</v>
      </c>
      <c r="K204" s="208"/>
    </row>
    <row r="205" spans="1:11" outlineLevel="1">
      <c r="A205" s="84"/>
      <c r="B205" s="96">
        <v>634003</v>
      </c>
      <c r="C205" s="106" t="s">
        <v>42</v>
      </c>
      <c r="D205" s="12">
        <v>0</v>
      </c>
      <c r="E205" s="12">
        <v>0</v>
      </c>
      <c r="F205" s="219">
        <v>500</v>
      </c>
      <c r="G205" s="219">
        <v>0</v>
      </c>
      <c r="H205" s="287">
        <v>500</v>
      </c>
      <c r="I205" s="12">
        <v>500</v>
      </c>
      <c r="J205" s="12">
        <v>500</v>
      </c>
      <c r="K205" s="208"/>
    </row>
    <row r="206" spans="1:11" outlineLevel="1">
      <c r="A206" s="84"/>
      <c r="B206" s="104"/>
      <c r="C206" s="133" t="s">
        <v>98</v>
      </c>
      <c r="D206" s="196">
        <f t="shared" ref="D206:J206" si="35">SUM(D203:D205)</f>
        <v>8797</v>
      </c>
      <c r="E206" s="196">
        <f t="shared" si="35"/>
        <v>6707</v>
      </c>
      <c r="F206" s="196">
        <f t="shared" si="35"/>
        <v>10500</v>
      </c>
      <c r="G206" s="196">
        <f t="shared" si="35"/>
        <v>8000</v>
      </c>
      <c r="H206" s="196">
        <f t="shared" si="35"/>
        <v>10500</v>
      </c>
      <c r="I206" s="196">
        <f t="shared" si="35"/>
        <v>10500</v>
      </c>
      <c r="J206" s="196">
        <f t="shared" si="35"/>
        <v>10500</v>
      </c>
      <c r="K206" s="208"/>
    </row>
    <row r="207" spans="1:11" outlineLevel="1">
      <c r="A207" s="84"/>
      <c r="B207" s="104"/>
      <c r="C207" s="82"/>
      <c r="D207" s="204"/>
      <c r="E207" s="204"/>
      <c r="F207" s="204"/>
      <c r="G207" s="204"/>
      <c r="H207" s="204"/>
      <c r="I207" s="204"/>
      <c r="J207" s="204"/>
      <c r="K207" s="208"/>
    </row>
    <row r="208" spans="1:11" outlineLevel="1">
      <c r="A208" s="84"/>
      <c r="B208" s="134">
        <v>637</v>
      </c>
      <c r="C208" s="134" t="s">
        <v>21</v>
      </c>
      <c r="D208" s="204"/>
      <c r="E208" s="204"/>
      <c r="F208" s="204"/>
      <c r="G208" s="204"/>
      <c r="H208" s="204"/>
      <c r="I208" s="204"/>
      <c r="J208" s="204"/>
      <c r="K208" s="208"/>
    </row>
    <row r="209" spans="1:11" outlineLevel="1">
      <c r="A209" s="84"/>
      <c r="B209" s="87">
        <v>637004</v>
      </c>
      <c r="C209" s="88" t="s">
        <v>217</v>
      </c>
      <c r="D209" s="12">
        <v>28349</v>
      </c>
      <c r="E209" s="12">
        <v>35876</v>
      </c>
      <c r="F209" s="219">
        <v>38000</v>
      </c>
      <c r="G209" s="219">
        <v>45000</v>
      </c>
      <c r="H209" s="287">
        <v>55000</v>
      </c>
      <c r="I209" s="12">
        <v>55000</v>
      </c>
      <c r="J209" s="12">
        <v>55000</v>
      </c>
      <c r="K209" s="208"/>
    </row>
    <row r="210" spans="1:11" outlineLevel="1">
      <c r="A210" s="84"/>
      <c r="B210" s="87">
        <v>637012</v>
      </c>
      <c r="C210" s="88" t="s">
        <v>391</v>
      </c>
      <c r="D210" s="12">
        <v>0</v>
      </c>
      <c r="E210" s="12">
        <v>0</v>
      </c>
      <c r="F210" s="219">
        <v>0</v>
      </c>
      <c r="G210" s="219">
        <v>5000</v>
      </c>
      <c r="H210" s="287">
        <v>11000</v>
      </c>
      <c r="I210" s="12">
        <v>11000</v>
      </c>
      <c r="J210" s="12">
        <v>11000</v>
      </c>
      <c r="K210" s="208"/>
    </row>
    <row r="211" spans="1:11" outlineLevel="1">
      <c r="A211" s="84"/>
      <c r="B211" s="103"/>
      <c r="C211" s="133" t="s">
        <v>98</v>
      </c>
      <c r="D211" s="196">
        <f t="shared" ref="D211:F211" si="36">SUM(D209)</f>
        <v>28349</v>
      </c>
      <c r="E211" s="196">
        <f t="shared" si="36"/>
        <v>35876</v>
      </c>
      <c r="F211" s="196">
        <f t="shared" si="36"/>
        <v>38000</v>
      </c>
      <c r="G211" s="196">
        <f>SUM(G209:G210)</f>
        <v>50000</v>
      </c>
      <c r="H211" s="196">
        <f t="shared" ref="H211:J211" si="37">SUM(H209:H210)</f>
        <v>66000</v>
      </c>
      <c r="I211" s="196">
        <f t="shared" si="37"/>
        <v>66000</v>
      </c>
      <c r="J211" s="196">
        <f t="shared" si="37"/>
        <v>66000</v>
      </c>
      <c r="K211" s="208"/>
    </row>
    <row r="212" spans="1:11" ht="13.5" outlineLevel="1" thickBot="1">
      <c r="A212" s="84"/>
      <c r="B212" s="103"/>
      <c r="C212" s="82"/>
      <c r="D212" s="204"/>
      <c r="E212" s="204"/>
      <c r="F212" s="204"/>
      <c r="G212" s="204"/>
      <c r="H212" s="204"/>
      <c r="I212" s="204"/>
      <c r="J212" s="204"/>
      <c r="K212" s="208"/>
    </row>
    <row r="213" spans="1:11" ht="13.5" outlineLevel="1" thickBot="1">
      <c r="A213" s="69" t="s">
        <v>324</v>
      </c>
      <c r="B213" s="70"/>
      <c r="C213" s="71"/>
      <c r="D213" s="99">
        <f t="shared" ref="D213:J213" si="38">D218+D229+D234+D242+D251+D247</f>
        <v>101580</v>
      </c>
      <c r="E213" s="99">
        <f t="shared" si="38"/>
        <v>117765</v>
      </c>
      <c r="F213" s="99">
        <f t="shared" si="38"/>
        <v>139360</v>
      </c>
      <c r="G213" s="99">
        <f t="shared" si="38"/>
        <v>134060</v>
      </c>
      <c r="H213" s="99">
        <f t="shared" si="38"/>
        <v>132790</v>
      </c>
      <c r="I213" s="99">
        <f t="shared" si="38"/>
        <v>136430</v>
      </c>
      <c r="J213" s="99">
        <f t="shared" si="38"/>
        <v>136430</v>
      </c>
      <c r="K213" s="208"/>
    </row>
    <row r="214" spans="1:11" outlineLevel="1">
      <c r="A214" s="84"/>
      <c r="B214" s="102">
        <v>611</v>
      </c>
      <c r="C214" s="98" t="s">
        <v>26</v>
      </c>
      <c r="D214" s="12">
        <v>30628</v>
      </c>
      <c r="E214" s="12">
        <v>39181</v>
      </c>
      <c r="F214" s="219">
        <v>38720</v>
      </c>
      <c r="G214" s="219">
        <v>38720</v>
      </c>
      <c r="H214" s="287">
        <v>38720</v>
      </c>
      <c r="I214" s="12">
        <v>38720</v>
      </c>
      <c r="J214" s="12">
        <v>38720</v>
      </c>
      <c r="K214" s="208"/>
    </row>
    <row r="215" spans="1:11" outlineLevel="1">
      <c r="A215" s="84"/>
      <c r="B215" s="102">
        <v>612</v>
      </c>
      <c r="C215" s="97" t="s">
        <v>92</v>
      </c>
      <c r="D215" s="12">
        <v>12886</v>
      </c>
      <c r="E215" s="12">
        <v>9802</v>
      </c>
      <c r="F215" s="219">
        <v>11000</v>
      </c>
      <c r="G215" s="219">
        <v>11000</v>
      </c>
      <c r="H215" s="287">
        <v>11000</v>
      </c>
      <c r="I215" s="12">
        <v>11000</v>
      </c>
      <c r="J215" s="12">
        <v>11000</v>
      </c>
      <c r="K215" s="208"/>
    </row>
    <row r="216" spans="1:11" outlineLevel="1">
      <c r="A216" s="84"/>
      <c r="B216" s="102">
        <v>614</v>
      </c>
      <c r="C216" s="213" t="s">
        <v>351</v>
      </c>
      <c r="D216" s="12">
        <v>4640</v>
      </c>
      <c r="E216" s="12">
        <v>2660</v>
      </c>
      <c r="F216" s="219">
        <v>780</v>
      </c>
      <c r="G216" s="219">
        <v>2050</v>
      </c>
      <c r="H216" s="287">
        <v>0</v>
      </c>
      <c r="I216" s="12">
        <v>0</v>
      </c>
      <c r="J216" s="12">
        <v>0</v>
      </c>
      <c r="K216" s="208"/>
    </row>
    <row r="217" spans="1:11" outlineLevel="1">
      <c r="A217" s="84"/>
      <c r="B217" s="96">
        <v>642013</v>
      </c>
      <c r="C217" s="213" t="s">
        <v>167</v>
      </c>
      <c r="D217" s="12">
        <v>0</v>
      </c>
      <c r="E217" s="12">
        <v>0</v>
      </c>
      <c r="F217" s="219">
        <v>650</v>
      </c>
      <c r="G217" s="219">
        <v>0</v>
      </c>
      <c r="H217" s="287">
        <v>650</v>
      </c>
      <c r="I217" s="12">
        <v>0</v>
      </c>
      <c r="J217" s="12">
        <v>0</v>
      </c>
      <c r="K217" s="208"/>
    </row>
    <row r="218" spans="1:11" outlineLevel="1">
      <c r="A218" s="84"/>
      <c r="B218" s="108"/>
      <c r="C218" s="133" t="s">
        <v>98</v>
      </c>
      <c r="D218" s="196">
        <f t="shared" ref="D218:J218" si="39">SUM(D214:D217)</f>
        <v>48154</v>
      </c>
      <c r="E218" s="196">
        <f t="shared" si="39"/>
        <v>51643</v>
      </c>
      <c r="F218" s="196">
        <f t="shared" si="39"/>
        <v>51150</v>
      </c>
      <c r="G218" s="196">
        <f t="shared" si="39"/>
        <v>51770</v>
      </c>
      <c r="H218" s="196">
        <f t="shared" si="39"/>
        <v>50370</v>
      </c>
      <c r="I218" s="196">
        <f t="shared" si="39"/>
        <v>49720</v>
      </c>
      <c r="J218" s="196">
        <f t="shared" si="39"/>
        <v>49720</v>
      </c>
      <c r="K218" s="208"/>
    </row>
    <row r="219" spans="1:11" outlineLevel="1">
      <c r="A219" s="84"/>
      <c r="B219" s="108"/>
      <c r="C219" s="82"/>
      <c r="D219" s="204"/>
      <c r="E219" s="204"/>
      <c r="F219" s="204"/>
      <c r="G219" s="204"/>
      <c r="H219" s="204"/>
      <c r="I219" s="204"/>
      <c r="J219" s="204"/>
      <c r="K219" s="208"/>
    </row>
    <row r="220" spans="1:11" outlineLevel="1">
      <c r="A220" s="84"/>
      <c r="B220" s="134">
        <v>620</v>
      </c>
      <c r="C220" s="139" t="s">
        <v>110</v>
      </c>
      <c r="D220" s="204"/>
      <c r="E220" s="204"/>
      <c r="F220" s="204"/>
      <c r="G220" s="204"/>
      <c r="H220" s="204"/>
      <c r="I220" s="204"/>
      <c r="J220" s="204"/>
      <c r="K220" s="208"/>
    </row>
    <row r="221" spans="1:11" outlineLevel="1">
      <c r="A221" s="84"/>
      <c r="B221" s="102">
        <v>621</v>
      </c>
      <c r="C221" s="212" t="s">
        <v>93</v>
      </c>
      <c r="D221" s="12">
        <v>4860</v>
      </c>
      <c r="E221" s="12">
        <v>4829</v>
      </c>
      <c r="F221" s="219">
        <v>5700</v>
      </c>
      <c r="G221" s="219">
        <v>5700</v>
      </c>
      <c r="H221" s="287">
        <v>5700</v>
      </c>
      <c r="I221" s="12">
        <v>5700</v>
      </c>
      <c r="J221" s="12">
        <v>5700</v>
      </c>
      <c r="K221" s="208"/>
    </row>
    <row r="222" spans="1:11" outlineLevel="1">
      <c r="A222" s="84"/>
      <c r="B222" s="96">
        <v>625001</v>
      </c>
      <c r="C222" s="102" t="s">
        <v>27</v>
      </c>
      <c r="D222" s="12">
        <v>712</v>
      </c>
      <c r="E222" s="12">
        <v>806</v>
      </c>
      <c r="F222" s="219">
        <v>820</v>
      </c>
      <c r="G222" s="219">
        <v>820</v>
      </c>
      <c r="H222" s="287">
        <v>820</v>
      </c>
      <c r="I222" s="12">
        <v>820</v>
      </c>
      <c r="J222" s="12">
        <v>820</v>
      </c>
      <c r="K222" s="208"/>
    </row>
    <row r="223" spans="1:11" outlineLevel="1">
      <c r="A223" s="84"/>
      <c r="B223" s="96">
        <v>625002</v>
      </c>
      <c r="C223" s="102" t="s">
        <v>28</v>
      </c>
      <c r="D223" s="12">
        <v>7123</v>
      </c>
      <c r="E223" s="12">
        <v>8063</v>
      </c>
      <c r="F223" s="219">
        <v>8000</v>
      </c>
      <c r="G223" s="219">
        <v>8000</v>
      </c>
      <c r="H223" s="287">
        <v>8000</v>
      </c>
      <c r="I223" s="12">
        <v>8000</v>
      </c>
      <c r="J223" s="12">
        <v>8000</v>
      </c>
      <c r="K223" s="208"/>
    </row>
    <row r="224" spans="1:11" outlineLevel="1">
      <c r="A224" s="84"/>
      <c r="B224" s="96">
        <v>625003</v>
      </c>
      <c r="C224" s="102" t="s">
        <v>29</v>
      </c>
      <c r="D224" s="12">
        <v>407</v>
      </c>
      <c r="E224" s="12">
        <v>461</v>
      </c>
      <c r="F224" s="219">
        <v>450</v>
      </c>
      <c r="G224" s="219">
        <v>450</v>
      </c>
      <c r="H224" s="287">
        <v>450</v>
      </c>
      <c r="I224" s="12">
        <v>450</v>
      </c>
      <c r="J224" s="12">
        <v>450</v>
      </c>
      <c r="K224" s="208"/>
    </row>
    <row r="225" spans="1:11" outlineLevel="1">
      <c r="A225" s="84"/>
      <c r="B225" s="96">
        <v>625004</v>
      </c>
      <c r="C225" s="97" t="s">
        <v>30</v>
      </c>
      <c r="D225" s="12">
        <v>1306</v>
      </c>
      <c r="E225" s="12">
        <v>1100</v>
      </c>
      <c r="F225" s="219">
        <v>1300</v>
      </c>
      <c r="G225" s="219">
        <v>1300</v>
      </c>
      <c r="H225" s="287">
        <v>1300</v>
      </c>
      <c r="I225" s="12">
        <v>1300</v>
      </c>
      <c r="J225" s="12">
        <v>1300</v>
      </c>
      <c r="K225" s="208"/>
    </row>
    <row r="226" spans="1:11" outlineLevel="1">
      <c r="A226" s="84"/>
      <c r="B226" s="96">
        <v>625005</v>
      </c>
      <c r="C226" s="97" t="s">
        <v>31</v>
      </c>
      <c r="D226" s="12">
        <v>435</v>
      </c>
      <c r="E226" s="12">
        <v>366</v>
      </c>
      <c r="F226" s="219">
        <v>500</v>
      </c>
      <c r="G226" s="219">
        <v>500</v>
      </c>
      <c r="H226" s="287">
        <v>500</v>
      </c>
      <c r="I226" s="12">
        <v>500</v>
      </c>
      <c r="J226" s="12">
        <v>500</v>
      </c>
      <c r="K226" s="208"/>
    </row>
    <row r="227" spans="1:11" outlineLevel="1">
      <c r="A227" s="84"/>
      <c r="B227" s="96">
        <v>625007</v>
      </c>
      <c r="C227" s="97" t="s">
        <v>96</v>
      </c>
      <c r="D227" s="12">
        <v>2417</v>
      </c>
      <c r="E227" s="12">
        <v>2735</v>
      </c>
      <c r="F227" s="219">
        <v>2820</v>
      </c>
      <c r="G227" s="219">
        <v>2820</v>
      </c>
      <c r="H227" s="287">
        <v>2820</v>
      </c>
      <c r="I227" s="12">
        <v>2820</v>
      </c>
      <c r="J227" s="12">
        <v>2820</v>
      </c>
      <c r="K227" s="208"/>
    </row>
    <row r="228" spans="1:11" outlineLevel="1">
      <c r="A228" s="84"/>
      <c r="B228" s="96">
        <v>627</v>
      </c>
      <c r="C228" s="212" t="s">
        <v>303</v>
      </c>
      <c r="D228" s="12">
        <v>180</v>
      </c>
      <c r="E228" s="12">
        <v>180</v>
      </c>
      <c r="F228" s="219">
        <v>180</v>
      </c>
      <c r="G228" s="219">
        <v>180</v>
      </c>
      <c r="H228" s="287">
        <v>180</v>
      </c>
      <c r="I228" s="12">
        <v>180</v>
      </c>
      <c r="J228" s="12">
        <v>180</v>
      </c>
      <c r="K228" s="208"/>
    </row>
    <row r="229" spans="1:11" outlineLevel="1">
      <c r="A229" s="84"/>
      <c r="B229" s="104"/>
      <c r="C229" s="133" t="s">
        <v>98</v>
      </c>
      <c r="D229" s="196">
        <f t="shared" ref="D229:J229" si="40">SUM(D221:D228)</f>
        <v>17440</v>
      </c>
      <c r="E229" s="196">
        <f t="shared" si="40"/>
        <v>18540</v>
      </c>
      <c r="F229" s="196">
        <f t="shared" si="40"/>
        <v>19770</v>
      </c>
      <c r="G229" s="196">
        <f t="shared" si="40"/>
        <v>19770</v>
      </c>
      <c r="H229" s="196">
        <f t="shared" si="40"/>
        <v>19770</v>
      </c>
      <c r="I229" s="196">
        <f t="shared" si="40"/>
        <v>19770</v>
      </c>
      <c r="J229" s="196">
        <f t="shared" si="40"/>
        <v>19770</v>
      </c>
      <c r="K229" s="208"/>
    </row>
    <row r="230" spans="1:11" outlineLevel="1">
      <c r="A230" s="84"/>
      <c r="B230" s="104"/>
      <c r="C230" s="82"/>
      <c r="D230" s="204"/>
      <c r="E230" s="204"/>
      <c r="F230" s="204"/>
      <c r="G230" s="204"/>
      <c r="H230" s="204"/>
      <c r="I230" s="204"/>
      <c r="J230" s="204"/>
      <c r="K230" s="208"/>
    </row>
    <row r="231" spans="1:11" outlineLevel="1">
      <c r="A231" s="84"/>
      <c r="B231" s="134">
        <v>632</v>
      </c>
      <c r="C231" s="139" t="s">
        <v>205</v>
      </c>
      <c r="D231" s="204"/>
      <c r="E231" s="204"/>
      <c r="F231" s="204"/>
      <c r="G231" s="204"/>
      <c r="H231" s="204"/>
      <c r="I231" s="204"/>
      <c r="J231" s="204"/>
      <c r="K231" s="208"/>
    </row>
    <row r="232" spans="1:11" outlineLevel="1">
      <c r="A232" s="84"/>
      <c r="B232" s="96">
        <v>632001</v>
      </c>
      <c r="C232" s="220" t="s">
        <v>32</v>
      </c>
      <c r="D232" s="12">
        <v>13050</v>
      </c>
      <c r="E232" s="12">
        <v>17993</v>
      </c>
      <c r="F232" s="219">
        <v>22000</v>
      </c>
      <c r="G232" s="219">
        <v>20000</v>
      </c>
      <c r="H232" s="287">
        <v>21000</v>
      </c>
      <c r="I232" s="12">
        <v>22000</v>
      </c>
      <c r="J232" s="12">
        <v>22000</v>
      </c>
      <c r="K232" s="208"/>
    </row>
    <row r="233" spans="1:11" outlineLevel="1">
      <c r="A233" s="84"/>
      <c r="B233" s="96">
        <v>632002</v>
      </c>
      <c r="C233" s="239" t="s">
        <v>348</v>
      </c>
      <c r="D233" s="12">
        <v>0</v>
      </c>
      <c r="E233" s="12">
        <v>1230</v>
      </c>
      <c r="F233" s="219">
        <v>1540</v>
      </c>
      <c r="G233" s="219">
        <v>0</v>
      </c>
      <c r="H233" s="287">
        <v>1550</v>
      </c>
      <c r="I233" s="12">
        <v>1540</v>
      </c>
      <c r="J233" s="12">
        <v>1540</v>
      </c>
      <c r="K233" s="208"/>
    </row>
    <row r="234" spans="1:11" outlineLevel="1">
      <c r="A234" s="84"/>
      <c r="B234" s="104"/>
      <c r="C234" s="133" t="s">
        <v>98</v>
      </c>
      <c r="D234" s="196">
        <f>SUM(D232)</f>
        <v>13050</v>
      </c>
      <c r="E234" s="196">
        <f>SUM(E232:E233)</f>
        <v>19223</v>
      </c>
      <c r="F234" s="196">
        <f t="shared" ref="F234:J234" si="41">SUM(F232:F233)</f>
        <v>23540</v>
      </c>
      <c r="G234" s="196">
        <f t="shared" si="41"/>
        <v>20000</v>
      </c>
      <c r="H234" s="196">
        <f t="shared" si="41"/>
        <v>22550</v>
      </c>
      <c r="I234" s="196">
        <f t="shared" si="41"/>
        <v>23540</v>
      </c>
      <c r="J234" s="196">
        <f t="shared" si="41"/>
        <v>23540</v>
      </c>
      <c r="K234" s="208"/>
    </row>
    <row r="235" spans="1:11" outlineLevel="1">
      <c r="A235" s="84"/>
      <c r="B235" s="104"/>
      <c r="C235" s="82"/>
      <c r="D235" s="204"/>
      <c r="E235" s="204"/>
      <c r="F235" s="204"/>
      <c r="G235" s="204"/>
      <c r="H235" s="204"/>
      <c r="I235" s="204"/>
      <c r="J235" s="204"/>
      <c r="K235" s="208"/>
    </row>
    <row r="236" spans="1:11" outlineLevel="1">
      <c r="A236" s="84"/>
      <c r="B236" s="134">
        <v>633</v>
      </c>
      <c r="C236" s="134" t="s">
        <v>19</v>
      </c>
      <c r="D236" s="204"/>
      <c r="E236" s="204"/>
      <c r="F236" s="204"/>
      <c r="G236" s="204"/>
      <c r="H236" s="204"/>
      <c r="I236" s="204"/>
      <c r="J236" s="204"/>
      <c r="K236" s="208"/>
    </row>
    <row r="237" spans="1:11" outlineLevel="1">
      <c r="A237" s="84"/>
      <c r="B237" s="87">
        <v>633006</v>
      </c>
      <c r="C237" s="88" t="s">
        <v>37</v>
      </c>
      <c r="D237" s="12">
        <v>2080</v>
      </c>
      <c r="E237" s="12">
        <v>880</v>
      </c>
      <c r="F237" s="219">
        <v>2000</v>
      </c>
      <c r="G237" s="219">
        <v>1000</v>
      </c>
      <c r="H237" s="287">
        <v>2000</v>
      </c>
      <c r="I237" s="12">
        <v>2000</v>
      </c>
      <c r="J237" s="12">
        <v>2000</v>
      </c>
      <c r="K237" s="208"/>
    </row>
    <row r="238" spans="1:11" outlineLevel="1">
      <c r="A238" s="84"/>
      <c r="B238" s="87">
        <v>633004</v>
      </c>
      <c r="C238" s="88" t="s">
        <v>198</v>
      </c>
      <c r="D238" s="12">
        <v>0</v>
      </c>
      <c r="E238" s="12">
        <v>0</v>
      </c>
      <c r="F238" s="219">
        <v>0</v>
      </c>
      <c r="G238" s="219">
        <v>420</v>
      </c>
      <c r="H238" s="287">
        <v>500</v>
      </c>
      <c r="I238" s="12"/>
      <c r="J238" s="12"/>
      <c r="K238" s="208"/>
    </row>
    <row r="239" spans="1:11" outlineLevel="1">
      <c r="A239" s="84"/>
      <c r="B239" s="87" t="s">
        <v>304</v>
      </c>
      <c r="C239" s="88" t="s">
        <v>305</v>
      </c>
      <c r="D239" s="12">
        <v>32</v>
      </c>
      <c r="E239" s="12">
        <v>198</v>
      </c>
      <c r="F239" s="219">
        <v>600</v>
      </c>
      <c r="G239" s="219">
        <v>600</v>
      </c>
      <c r="H239" s="287">
        <v>500</v>
      </c>
      <c r="I239" s="12">
        <v>600</v>
      </c>
      <c r="J239" s="12">
        <v>600</v>
      </c>
      <c r="K239" s="208"/>
    </row>
    <row r="240" spans="1:11" outlineLevel="1">
      <c r="A240" s="84"/>
      <c r="B240" s="87">
        <v>634001</v>
      </c>
      <c r="C240" s="88" t="s">
        <v>306</v>
      </c>
      <c r="D240" s="12">
        <v>11621</v>
      </c>
      <c r="E240" s="12">
        <v>11943</v>
      </c>
      <c r="F240" s="219">
        <v>12100</v>
      </c>
      <c r="G240" s="219">
        <v>10500</v>
      </c>
      <c r="H240" s="287">
        <v>12100</v>
      </c>
      <c r="I240" s="12">
        <v>12100</v>
      </c>
      <c r="J240" s="12">
        <v>12100</v>
      </c>
      <c r="K240" s="208"/>
    </row>
    <row r="241" spans="1:11" outlineLevel="1">
      <c r="A241" s="84"/>
      <c r="B241" s="282">
        <v>634002</v>
      </c>
      <c r="C241" s="87" t="s">
        <v>307</v>
      </c>
      <c r="D241" s="12">
        <v>3302</v>
      </c>
      <c r="E241" s="12">
        <v>1508</v>
      </c>
      <c r="F241" s="219">
        <v>3000</v>
      </c>
      <c r="G241" s="219">
        <v>12100</v>
      </c>
      <c r="H241" s="287">
        <v>5000</v>
      </c>
      <c r="I241" s="12">
        <v>1500</v>
      </c>
      <c r="J241" s="12">
        <v>1500</v>
      </c>
      <c r="K241" s="208"/>
    </row>
    <row r="242" spans="1:11" outlineLevel="1">
      <c r="A242" s="84"/>
      <c r="B242" s="86"/>
      <c r="C242" s="133" t="s">
        <v>98</v>
      </c>
      <c r="D242" s="196">
        <f t="shared" ref="D242:I242" si="42">SUM(D237:D241)</f>
        <v>17035</v>
      </c>
      <c r="E242" s="196">
        <f t="shared" si="42"/>
        <v>14529</v>
      </c>
      <c r="F242" s="196">
        <f t="shared" si="42"/>
        <v>17700</v>
      </c>
      <c r="G242" s="196">
        <f t="shared" si="42"/>
        <v>24620</v>
      </c>
      <c r="H242" s="196">
        <f t="shared" si="42"/>
        <v>20100</v>
      </c>
      <c r="I242" s="196">
        <f t="shared" si="42"/>
        <v>16200</v>
      </c>
      <c r="J242" s="196">
        <f>SUM(J237:J241)</f>
        <v>16200</v>
      </c>
      <c r="K242" s="208"/>
    </row>
    <row r="243" spans="1:11" outlineLevel="1">
      <c r="A243" s="84"/>
      <c r="B243" s="86"/>
      <c r="C243" s="82"/>
      <c r="D243" s="204"/>
      <c r="E243" s="204"/>
      <c r="F243" s="204"/>
      <c r="G243" s="204"/>
      <c r="H243" s="204"/>
      <c r="I243" s="204"/>
      <c r="J243" s="204"/>
      <c r="K243" s="208"/>
    </row>
    <row r="244" spans="1:11" outlineLevel="1">
      <c r="A244" s="84"/>
      <c r="B244" s="134">
        <v>635</v>
      </c>
      <c r="C244" s="134" t="s">
        <v>168</v>
      </c>
      <c r="D244" s="204"/>
      <c r="E244" s="204"/>
      <c r="F244" s="204"/>
      <c r="G244" s="204"/>
      <c r="H244" s="204"/>
      <c r="I244" s="204"/>
      <c r="J244" s="204"/>
      <c r="K244" s="208"/>
    </row>
    <row r="245" spans="1:11" outlineLevel="1">
      <c r="A245" s="84"/>
      <c r="B245" s="87">
        <v>635004</v>
      </c>
      <c r="C245" s="88" t="s">
        <v>232</v>
      </c>
      <c r="D245" s="12">
        <v>2282</v>
      </c>
      <c r="E245" s="12">
        <v>8649</v>
      </c>
      <c r="F245" s="219">
        <v>20000</v>
      </c>
      <c r="G245" s="219">
        <v>12000</v>
      </c>
      <c r="H245" s="287">
        <v>15000</v>
      </c>
      <c r="I245" s="12">
        <v>20000</v>
      </c>
      <c r="J245" s="12">
        <v>20000</v>
      </c>
      <c r="K245" s="208"/>
    </row>
    <row r="246" spans="1:11" outlineLevel="1">
      <c r="A246" s="84"/>
      <c r="B246" s="87">
        <v>635005</v>
      </c>
      <c r="C246" s="88" t="s">
        <v>233</v>
      </c>
      <c r="D246" s="12">
        <v>988</v>
      </c>
      <c r="E246" s="12">
        <v>3001</v>
      </c>
      <c r="F246" s="219">
        <v>1000</v>
      </c>
      <c r="G246" s="219">
        <v>0</v>
      </c>
      <c r="H246" s="287">
        <v>1000</v>
      </c>
      <c r="I246" s="12">
        <v>1000</v>
      </c>
      <c r="J246" s="12">
        <v>1000</v>
      </c>
      <c r="K246" s="208"/>
    </row>
    <row r="247" spans="1:11" outlineLevel="1">
      <c r="A247" s="84"/>
      <c r="B247" s="86"/>
      <c r="C247" s="133" t="s">
        <v>98</v>
      </c>
      <c r="D247" s="23">
        <f t="shared" ref="D247:J247" si="43">SUM(D245:D246)</f>
        <v>3270</v>
      </c>
      <c r="E247" s="23">
        <f t="shared" si="43"/>
        <v>11650</v>
      </c>
      <c r="F247" s="23">
        <f t="shared" si="43"/>
        <v>21000</v>
      </c>
      <c r="G247" s="23">
        <f t="shared" si="43"/>
        <v>12000</v>
      </c>
      <c r="H247" s="23">
        <f t="shared" si="43"/>
        <v>16000</v>
      </c>
      <c r="I247" s="23">
        <f t="shared" si="43"/>
        <v>21000</v>
      </c>
      <c r="J247" s="23">
        <f t="shared" si="43"/>
        <v>21000</v>
      </c>
      <c r="K247" s="208"/>
    </row>
    <row r="248" spans="1:11" outlineLevel="1">
      <c r="A248" s="84"/>
      <c r="B248" s="134">
        <v>637</v>
      </c>
      <c r="C248" s="134" t="s">
        <v>21</v>
      </c>
      <c r="D248" s="204"/>
      <c r="E248" s="204"/>
      <c r="F248" s="204"/>
      <c r="G248" s="204"/>
      <c r="H248" s="204"/>
      <c r="I248" s="204"/>
      <c r="J248" s="204"/>
      <c r="K248" s="208"/>
    </row>
    <row r="249" spans="1:11" outlineLevel="1">
      <c r="A249" s="84"/>
      <c r="B249" s="87">
        <v>637011</v>
      </c>
      <c r="C249" s="98" t="s">
        <v>103</v>
      </c>
      <c r="D249" s="12">
        <v>539</v>
      </c>
      <c r="E249" s="12">
        <v>602</v>
      </c>
      <c r="F249" s="219">
        <v>1200</v>
      </c>
      <c r="G249" s="219">
        <v>900</v>
      </c>
      <c r="H249" s="287">
        <v>1000</v>
      </c>
      <c r="I249" s="12">
        <v>1200</v>
      </c>
      <c r="J249" s="12">
        <v>1200</v>
      </c>
      <c r="K249" s="208"/>
    </row>
    <row r="250" spans="1:11" outlineLevel="1">
      <c r="A250" s="84"/>
      <c r="B250" s="87">
        <v>637004</v>
      </c>
      <c r="C250" s="88" t="s">
        <v>256</v>
      </c>
      <c r="D250" s="12">
        <v>2092</v>
      </c>
      <c r="E250" s="12">
        <v>1578</v>
      </c>
      <c r="F250" s="219">
        <v>5000</v>
      </c>
      <c r="G250" s="219">
        <v>5000</v>
      </c>
      <c r="H250" s="287">
        <v>3000</v>
      </c>
      <c r="I250" s="12">
        <v>5000</v>
      </c>
      <c r="J250" s="12">
        <v>5000</v>
      </c>
      <c r="K250" s="208"/>
    </row>
    <row r="251" spans="1:11" outlineLevel="1">
      <c r="A251" s="84"/>
      <c r="B251" s="86"/>
      <c r="C251" s="133" t="s">
        <v>98</v>
      </c>
      <c r="D251" s="196">
        <f t="shared" ref="D251:J251" si="44">SUM(D249:D250)</f>
        <v>2631</v>
      </c>
      <c r="E251" s="196">
        <f t="shared" si="44"/>
        <v>2180</v>
      </c>
      <c r="F251" s="196">
        <f t="shared" si="44"/>
        <v>6200</v>
      </c>
      <c r="G251" s="196">
        <f t="shared" si="44"/>
        <v>5900</v>
      </c>
      <c r="H251" s="196">
        <f t="shared" si="44"/>
        <v>4000</v>
      </c>
      <c r="I251" s="196">
        <f t="shared" si="44"/>
        <v>6200</v>
      </c>
      <c r="J251" s="196">
        <f t="shared" si="44"/>
        <v>6200</v>
      </c>
      <c r="K251" s="208"/>
    </row>
    <row r="252" spans="1:11" ht="13.5" outlineLevel="1" thickBot="1">
      <c r="A252" s="84"/>
      <c r="B252" s="86"/>
      <c r="C252" s="93"/>
      <c r="D252" s="204"/>
      <c r="E252" s="204"/>
      <c r="F252" s="204"/>
      <c r="G252" s="204"/>
      <c r="H252" s="204"/>
      <c r="I252" s="204"/>
      <c r="J252" s="204"/>
      <c r="K252" s="208"/>
    </row>
    <row r="253" spans="1:11" ht="13.5" outlineLevel="1" thickBot="1">
      <c r="A253" s="69" t="s">
        <v>144</v>
      </c>
      <c r="B253" s="70"/>
      <c r="C253" s="72"/>
      <c r="D253" s="47">
        <f t="shared" ref="D253:J253" si="45">D260</f>
        <v>10465</v>
      </c>
      <c r="E253" s="47">
        <f t="shared" si="45"/>
        <v>9907</v>
      </c>
      <c r="F253" s="47">
        <f t="shared" si="45"/>
        <v>9460</v>
      </c>
      <c r="G253" s="47">
        <f t="shared" si="45"/>
        <v>9460</v>
      </c>
      <c r="H253" s="47">
        <f t="shared" si="45"/>
        <v>8970</v>
      </c>
      <c r="I253" s="47">
        <f t="shared" si="45"/>
        <v>8490</v>
      </c>
      <c r="J253" s="47">
        <f t="shared" si="45"/>
        <v>7990</v>
      </c>
      <c r="K253" s="208"/>
    </row>
    <row r="254" spans="1:11" outlineLevel="1">
      <c r="A254" s="83"/>
      <c r="B254" s="134">
        <v>651</v>
      </c>
      <c r="C254" s="139" t="s">
        <v>112</v>
      </c>
      <c r="D254" s="204"/>
      <c r="E254" s="204"/>
      <c r="F254" s="204"/>
      <c r="G254" s="204"/>
      <c r="H254" s="204"/>
      <c r="I254" s="204"/>
      <c r="J254" s="204"/>
      <c r="K254" s="208"/>
    </row>
    <row r="255" spans="1:11" outlineLevel="1">
      <c r="A255" s="84"/>
      <c r="B255" s="87" t="s">
        <v>282</v>
      </c>
      <c r="C255" s="88" t="s">
        <v>182</v>
      </c>
      <c r="D255" s="12">
        <v>3945</v>
      </c>
      <c r="E255" s="12">
        <v>3714</v>
      </c>
      <c r="F255" s="219">
        <v>3530</v>
      </c>
      <c r="G255" s="219">
        <v>3530</v>
      </c>
      <c r="H255" s="287">
        <v>3320</v>
      </c>
      <c r="I255" s="12">
        <v>3120</v>
      </c>
      <c r="J255" s="12">
        <v>2910</v>
      </c>
      <c r="K255" s="208"/>
    </row>
    <row r="256" spans="1:11" outlineLevel="1">
      <c r="A256" s="84"/>
      <c r="B256" s="87" t="s">
        <v>283</v>
      </c>
      <c r="C256" s="88" t="s">
        <v>182</v>
      </c>
      <c r="D256" s="12">
        <v>2355</v>
      </c>
      <c r="E256" s="12">
        <v>2210</v>
      </c>
      <c r="F256" s="219">
        <v>2090</v>
      </c>
      <c r="G256" s="219">
        <v>2090</v>
      </c>
      <c r="H256" s="287">
        <v>1960</v>
      </c>
      <c r="I256" s="12">
        <v>1830</v>
      </c>
      <c r="J256" s="12">
        <v>1700</v>
      </c>
      <c r="K256" s="208"/>
    </row>
    <row r="257" spans="1:11" outlineLevel="1">
      <c r="A257" s="84"/>
      <c r="B257" s="87" t="s">
        <v>284</v>
      </c>
      <c r="C257" s="88" t="s">
        <v>183</v>
      </c>
      <c r="D257" s="12">
        <v>840</v>
      </c>
      <c r="E257" s="12">
        <v>796</v>
      </c>
      <c r="F257" s="219">
        <v>760</v>
      </c>
      <c r="G257" s="219">
        <v>760</v>
      </c>
      <c r="H257" s="287">
        <v>720</v>
      </c>
      <c r="I257" s="12">
        <v>680</v>
      </c>
      <c r="J257" s="12">
        <v>640</v>
      </c>
      <c r="K257" s="208"/>
    </row>
    <row r="258" spans="1:11" outlineLevel="1">
      <c r="A258" s="84"/>
      <c r="B258" s="87" t="s">
        <v>285</v>
      </c>
      <c r="C258" s="88" t="s">
        <v>227</v>
      </c>
      <c r="D258" s="12">
        <v>3325</v>
      </c>
      <c r="E258" s="12">
        <v>3187</v>
      </c>
      <c r="F258" s="219">
        <v>3080</v>
      </c>
      <c r="G258" s="219">
        <v>3080</v>
      </c>
      <c r="H258" s="287">
        <v>2970</v>
      </c>
      <c r="I258" s="12">
        <v>2860</v>
      </c>
      <c r="J258" s="12">
        <v>2740</v>
      </c>
      <c r="K258" s="208"/>
    </row>
    <row r="259" spans="1:11" outlineLevel="1">
      <c r="A259" s="84"/>
      <c r="B259" s="87">
        <v>651002</v>
      </c>
      <c r="C259" s="88" t="s">
        <v>212</v>
      </c>
      <c r="D259" s="12">
        <v>0</v>
      </c>
      <c r="E259" s="12">
        <v>0</v>
      </c>
      <c r="F259" s="219">
        <v>0</v>
      </c>
      <c r="G259" s="219">
        <v>0</v>
      </c>
      <c r="H259" s="287">
        <v>0</v>
      </c>
      <c r="I259" s="12">
        <v>0</v>
      </c>
      <c r="J259" s="12">
        <v>0</v>
      </c>
      <c r="K259" s="208"/>
    </row>
    <row r="260" spans="1:11" outlineLevel="1">
      <c r="A260" s="84"/>
      <c r="B260" s="86"/>
      <c r="C260" s="133" t="s">
        <v>98</v>
      </c>
      <c r="D260" s="196">
        <f t="shared" ref="D260:J260" si="46">SUM(D255:D259)</f>
        <v>10465</v>
      </c>
      <c r="E260" s="196">
        <f t="shared" si="46"/>
        <v>9907</v>
      </c>
      <c r="F260" s="196">
        <f t="shared" si="46"/>
        <v>9460</v>
      </c>
      <c r="G260" s="196">
        <f t="shared" si="46"/>
        <v>9460</v>
      </c>
      <c r="H260" s="196">
        <f t="shared" si="46"/>
        <v>8970</v>
      </c>
      <c r="I260" s="196">
        <f t="shared" si="46"/>
        <v>8490</v>
      </c>
      <c r="J260" s="196">
        <f t="shared" si="46"/>
        <v>7990</v>
      </c>
      <c r="K260" s="208"/>
    </row>
    <row r="261" spans="1:11" ht="13.5" outlineLevel="1" thickBot="1">
      <c r="A261" s="84"/>
      <c r="B261" s="86"/>
      <c r="C261" s="93"/>
      <c r="D261" s="204"/>
      <c r="E261" s="204"/>
      <c r="F261" s="204"/>
      <c r="G261" s="204"/>
      <c r="H261" s="204"/>
      <c r="I261" s="204"/>
      <c r="J261" s="204"/>
      <c r="K261" s="208"/>
    </row>
    <row r="262" spans="1:11" ht="13.5" outlineLevel="1" thickBot="1">
      <c r="A262" s="69" t="s">
        <v>287</v>
      </c>
      <c r="B262" s="70"/>
      <c r="C262" s="72"/>
      <c r="D262" s="47">
        <f t="shared" ref="D262:J262" si="47">D284+D288+D267+D278</f>
        <v>52340</v>
      </c>
      <c r="E262" s="47">
        <f t="shared" si="47"/>
        <v>61346</v>
      </c>
      <c r="F262" s="47">
        <f t="shared" si="47"/>
        <v>68100</v>
      </c>
      <c r="G262" s="47">
        <f t="shared" si="47"/>
        <v>65660</v>
      </c>
      <c r="H262" s="47">
        <f t="shared" si="47"/>
        <v>66960</v>
      </c>
      <c r="I262" s="47">
        <f t="shared" si="47"/>
        <v>65960</v>
      </c>
      <c r="J262" s="47">
        <f t="shared" si="47"/>
        <v>65960</v>
      </c>
      <c r="K262" s="208"/>
    </row>
    <row r="263" spans="1:11" outlineLevel="1">
      <c r="A263" s="84"/>
      <c r="B263" s="134">
        <v>611</v>
      </c>
      <c r="C263" s="139" t="s">
        <v>286</v>
      </c>
      <c r="D263" s="204"/>
      <c r="E263" s="204"/>
      <c r="F263" s="204"/>
      <c r="G263" s="204"/>
      <c r="H263" s="204"/>
      <c r="I263" s="204"/>
      <c r="J263" s="204"/>
      <c r="K263" s="208"/>
    </row>
    <row r="264" spans="1:11" outlineLevel="1">
      <c r="A264" s="84"/>
      <c r="B264" s="102">
        <v>611</v>
      </c>
      <c r="C264" s="88" t="s">
        <v>26</v>
      </c>
      <c r="D264" s="12">
        <v>24857</v>
      </c>
      <c r="E264" s="12">
        <v>41391</v>
      </c>
      <c r="F264" s="219">
        <v>40700</v>
      </c>
      <c r="G264" s="219">
        <v>40700</v>
      </c>
      <c r="H264" s="287">
        <v>40700</v>
      </c>
      <c r="I264" s="12">
        <v>40700</v>
      </c>
      <c r="J264" s="12">
        <v>40700</v>
      </c>
      <c r="K264" s="208"/>
    </row>
    <row r="265" spans="1:11" outlineLevel="1">
      <c r="A265" s="84"/>
      <c r="B265" s="102">
        <v>612</v>
      </c>
      <c r="C265" s="88" t="s">
        <v>122</v>
      </c>
      <c r="D265" s="12">
        <v>7593</v>
      </c>
      <c r="E265" s="12">
        <v>2290</v>
      </c>
      <c r="F265" s="219">
        <v>4000</v>
      </c>
      <c r="G265" s="219">
        <v>4000</v>
      </c>
      <c r="H265" s="287">
        <v>4000</v>
      </c>
      <c r="I265" s="12">
        <v>4000</v>
      </c>
      <c r="J265" s="12">
        <v>4000</v>
      </c>
      <c r="K265" s="208"/>
    </row>
    <row r="266" spans="1:11" outlineLevel="1">
      <c r="A266" s="84"/>
      <c r="B266" s="102">
        <v>614</v>
      </c>
      <c r="C266" s="88" t="s">
        <v>350</v>
      </c>
      <c r="D266" s="12">
        <v>4860</v>
      </c>
      <c r="E266" s="12">
        <v>2550</v>
      </c>
      <c r="F266" s="219">
        <v>640</v>
      </c>
      <c r="G266" s="219">
        <v>1900</v>
      </c>
      <c r="H266" s="287">
        <v>0</v>
      </c>
      <c r="I266" s="12">
        <v>0</v>
      </c>
      <c r="J266" s="12">
        <v>0</v>
      </c>
      <c r="K266" s="208"/>
    </row>
    <row r="267" spans="1:11" outlineLevel="1">
      <c r="A267" s="84"/>
      <c r="B267" s="103"/>
      <c r="C267" s="133" t="s">
        <v>98</v>
      </c>
      <c r="D267" s="196">
        <f>SUM(D264:D266)</f>
        <v>37310</v>
      </c>
      <c r="E267" s="196">
        <f t="shared" ref="E267:J267" si="48">SUM(E264:E266)</f>
        <v>46231</v>
      </c>
      <c r="F267" s="196">
        <f t="shared" si="48"/>
        <v>45340</v>
      </c>
      <c r="G267" s="196">
        <f t="shared" si="48"/>
        <v>46600</v>
      </c>
      <c r="H267" s="196">
        <f t="shared" si="48"/>
        <v>44700</v>
      </c>
      <c r="I267" s="196">
        <f t="shared" si="48"/>
        <v>44700</v>
      </c>
      <c r="J267" s="196">
        <f t="shared" si="48"/>
        <v>44700</v>
      </c>
      <c r="K267" s="208"/>
    </row>
    <row r="268" spans="1:11" outlineLevel="1">
      <c r="A268" s="84"/>
      <c r="B268" s="103"/>
      <c r="C268" s="82"/>
      <c r="D268" s="204"/>
      <c r="E268" s="204"/>
      <c r="F268" s="204"/>
      <c r="G268" s="204"/>
      <c r="H268" s="204"/>
      <c r="I268" s="204"/>
      <c r="J268" s="204"/>
      <c r="K268" s="208"/>
    </row>
    <row r="269" spans="1:11" outlineLevel="1">
      <c r="A269" s="84"/>
      <c r="B269" s="134">
        <v>620</v>
      </c>
      <c r="C269" s="139" t="s">
        <v>110</v>
      </c>
      <c r="D269" s="204"/>
      <c r="E269" s="204"/>
      <c r="F269" s="204"/>
      <c r="G269" s="204"/>
      <c r="H269" s="204"/>
      <c r="I269" s="204"/>
      <c r="J269" s="204"/>
      <c r="K269" s="208"/>
    </row>
    <row r="270" spans="1:11" outlineLevel="1">
      <c r="A270" s="84"/>
      <c r="B270" s="102">
        <v>621</v>
      </c>
      <c r="C270" s="102" t="s">
        <v>93</v>
      </c>
      <c r="D270" s="12">
        <v>3502</v>
      </c>
      <c r="E270" s="12">
        <v>3844</v>
      </c>
      <c r="F270" s="219">
        <v>4350</v>
      </c>
      <c r="G270" s="219">
        <v>4350</v>
      </c>
      <c r="H270" s="287">
        <v>4350</v>
      </c>
      <c r="I270" s="12">
        <v>4350</v>
      </c>
      <c r="J270" s="12">
        <v>4350</v>
      </c>
      <c r="K270" s="208"/>
    </row>
    <row r="271" spans="1:11" outlineLevel="1">
      <c r="A271" s="84"/>
      <c r="B271" s="96">
        <v>625001</v>
      </c>
      <c r="C271" s="102" t="s">
        <v>27</v>
      </c>
      <c r="D271" s="12">
        <v>492</v>
      </c>
      <c r="E271" s="12">
        <v>511</v>
      </c>
      <c r="F271" s="219">
        <v>620</v>
      </c>
      <c r="G271" s="219">
        <v>620</v>
      </c>
      <c r="H271" s="287">
        <v>620</v>
      </c>
      <c r="I271" s="12">
        <v>620</v>
      </c>
      <c r="J271" s="12">
        <v>620</v>
      </c>
      <c r="K271" s="208"/>
    </row>
    <row r="272" spans="1:11" outlineLevel="1">
      <c r="A272" s="84"/>
      <c r="B272" s="96">
        <v>625002</v>
      </c>
      <c r="C272" s="102" t="s">
        <v>28</v>
      </c>
      <c r="D272" s="12">
        <v>4918</v>
      </c>
      <c r="E272" s="12">
        <v>5111</v>
      </c>
      <c r="F272" s="219">
        <v>6400</v>
      </c>
      <c r="G272" s="219">
        <v>6400</v>
      </c>
      <c r="H272" s="287">
        <v>6400</v>
      </c>
      <c r="I272" s="12">
        <v>6400</v>
      </c>
      <c r="J272" s="12">
        <v>6400</v>
      </c>
      <c r="K272" s="208"/>
    </row>
    <row r="273" spans="1:11" outlineLevel="1">
      <c r="A273" s="84"/>
      <c r="B273" s="96">
        <v>625003</v>
      </c>
      <c r="C273" s="97" t="s">
        <v>29</v>
      </c>
      <c r="D273" s="12">
        <v>281</v>
      </c>
      <c r="E273" s="12">
        <v>292</v>
      </c>
      <c r="F273" s="219">
        <v>370</v>
      </c>
      <c r="G273" s="219">
        <v>370</v>
      </c>
      <c r="H273" s="287">
        <v>370</v>
      </c>
      <c r="I273" s="12">
        <v>370</v>
      </c>
      <c r="J273" s="12">
        <v>370</v>
      </c>
      <c r="K273" s="208"/>
    </row>
    <row r="274" spans="1:11" outlineLevel="1">
      <c r="A274" s="84"/>
      <c r="B274" s="96">
        <v>625004</v>
      </c>
      <c r="C274" s="97" t="s">
        <v>30</v>
      </c>
      <c r="D274" s="12">
        <v>1054</v>
      </c>
      <c r="E274" s="12">
        <v>1095</v>
      </c>
      <c r="F274" s="219">
        <v>1360</v>
      </c>
      <c r="G274" s="219">
        <v>1360</v>
      </c>
      <c r="H274" s="287">
        <v>1360</v>
      </c>
      <c r="I274" s="12">
        <v>1360</v>
      </c>
      <c r="J274" s="12">
        <v>1360</v>
      </c>
      <c r="K274" s="208"/>
    </row>
    <row r="275" spans="1:11" outlineLevel="1">
      <c r="A275" s="84"/>
      <c r="B275" s="96">
        <v>625005</v>
      </c>
      <c r="C275" s="97" t="s">
        <v>31</v>
      </c>
      <c r="D275" s="12">
        <v>351</v>
      </c>
      <c r="E275" s="12">
        <v>365</v>
      </c>
      <c r="F275" s="219">
        <v>450</v>
      </c>
      <c r="G275" s="219">
        <v>450</v>
      </c>
      <c r="H275" s="287">
        <v>450</v>
      </c>
      <c r="I275" s="12">
        <v>450</v>
      </c>
      <c r="J275" s="12">
        <v>450</v>
      </c>
      <c r="K275" s="208"/>
    </row>
    <row r="276" spans="1:11" outlineLevel="1">
      <c r="A276" s="84"/>
      <c r="B276" s="96">
        <v>625007</v>
      </c>
      <c r="C276" s="97" t="s">
        <v>96</v>
      </c>
      <c r="D276" s="12">
        <v>1668</v>
      </c>
      <c r="E276" s="12">
        <v>1734</v>
      </c>
      <c r="F276" s="219">
        <v>2170</v>
      </c>
      <c r="G276" s="219">
        <v>2170</v>
      </c>
      <c r="H276" s="287">
        <v>2170</v>
      </c>
      <c r="I276" s="12">
        <v>2170</v>
      </c>
      <c r="J276" s="12">
        <v>2170</v>
      </c>
      <c r="K276" s="208"/>
    </row>
    <row r="277" spans="1:11" outlineLevel="1">
      <c r="A277" s="84"/>
      <c r="B277" s="96">
        <v>627</v>
      </c>
      <c r="C277" s="212" t="s">
        <v>303</v>
      </c>
      <c r="D277" s="12">
        <v>0</v>
      </c>
      <c r="E277" s="12">
        <v>495</v>
      </c>
      <c r="F277" s="219">
        <v>540</v>
      </c>
      <c r="G277" s="219">
        <v>540</v>
      </c>
      <c r="H277" s="287">
        <v>540</v>
      </c>
      <c r="I277" s="12">
        <v>540</v>
      </c>
      <c r="J277" s="12">
        <v>540</v>
      </c>
      <c r="K277" s="208"/>
    </row>
    <row r="278" spans="1:11" outlineLevel="1">
      <c r="A278" s="84"/>
      <c r="B278" s="104"/>
      <c r="C278" s="133" t="s">
        <v>98</v>
      </c>
      <c r="D278" s="196">
        <f t="shared" ref="D278:J278" si="49">SUM(D270:D277)</f>
        <v>12266</v>
      </c>
      <c r="E278" s="196">
        <f>SUM(E270:E277)</f>
        <v>13447</v>
      </c>
      <c r="F278" s="196">
        <f>SUM(F270:F277)</f>
        <v>16260</v>
      </c>
      <c r="G278" s="196">
        <f t="shared" ref="G278:H278" si="50">SUM(G270:G277)</f>
        <v>16260</v>
      </c>
      <c r="H278" s="196">
        <f t="shared" si="50"/>
        <v>16260</v>
      </c>
      <c r="I278" s="196">
        <f t="shared" si="49"/>
        <v>16260</v>
      </c>
      <c r="J278" s="196">
        <f t="shared" si="49"/>
        <v>16260</v>
      </c>
      <c r="K278" s="208"/>
    </row>
    <row r="279" spans="1:11" outlineLevel="1">
      <c r="A279" s="84"/>
      <c r="B279" s="135"/>
      <c r="C279" s="136"/>
      <c r="D279" s="204"/>
      <c r="E279" s="204"/>
      <c r="F279" s="204"/>
      <c r="G279" s="204"/>
      <c r="H279" s="204"/>
      <c r="I279" s="204"/>
      <c r="J279" s="204"/>
      <c r="K279" s="208"/>
    </row>
    <row r="280" spans="1:11" outlineLevel="1">
      <c r="A280" s="84"/>
      <c r="B280" s="135">
        <v>630</v>
      </c>
      <c r="C280" s="136" t="s">
        <v>50</v>
      </c>
      <c r="D280" s="204"/>
      <c r="E280" s="204"/>
      <c r="F280" s="204"/>
      <c r="G280" s="204"/>
      <c r="H280" s="204"/>
      <c r="I280" s="204"/>
      <c r="J280" s="204"/>
      <c r="K280" s="208"/>
    </row>
    <row r="281" spans="1:11" outlineLevel="1">
      <c r="A281" s="84"/>
      <c r="B281" s="165">
        <v>633006</v>
      </c>
      <c r="C281" s="164" t="s">
        <v>218</v>
      </c>
      <c r="D281" s="12">
        <v>1352</v>
      </c>
      <c r="E281" s="12">
        <v>622</v>
      </c>
      <c r="F281" s="219">
        <v>2500</v>
      </c>
      <c r="G281" s="219">
        <v>2100</v>
      </c>
      <c r="H281" s="287">
        <v>2000</v>
      </c>
      <c r="I281" s="12">
        <v>2000</v>
      </c>
      <c r="J281" s="12">
        <v>2000</v>
      </c>
      <c r="K281" s="208"/>
    </row>
    <row r="282" spans="1:11" outlineLevel="1">
      <c r="A282" s="84"/>
      <c r="B282" s="165">
        <v>633015</v>
      </c>
      <c r="C282" s="164" t="s">
        <v>185</v>
      </c>
      <c r="D282" s="12">
        <v>1246</v>
      </c>
      <c r="E282" s="12">
        <v>875</v>
      </c>
      <c r="F282" s="219">
        <v>1500</v>
      </c>
      <c r="G282" s="219">
        <v>700</v>
      </c>
      <c r="H282" s="287">
        <v>1500</v>
      </c>
      <c r="I282" s="12">
        <v>1500</v>
      </c>
      <c r="J282" s="12">
        <v>1500</v>
      </c>
      <c r="K282" s="208"/>
    </row>
    <row r="283" spans="1:11" outlineLevel="1">
      <c r="A283" s="84"/>
      <c r="B283" s="87">
        <v>633004</v>
      </c>
      <c r="C283" s="88" t="s">
        <v>186</v>
      </c>
      <c r="D283" s="12">
        <v>0</v>
      </c>
      <c r="E283" s="12">
        <v>0</v>
      </c>
      <c r="F283" s="219">
        <v>2000</v>
      </c>
      <c r="G283" s="219">
        <v>0</v>
      </c>
      <c r="H283" s="287">
        <v>2000</v>
      </c>
      <c r="I283" s="12">
        <v>1000</v>
      </c>
      <c r="J283" s="12">
        <v>1000</v>
      </c>
      <c r="K283" s="208"/>
    </row>
    <row r="284" spans="1:11" outlineLevel="1">
      <c r="A284" s="84"/>
      <c r="B284" s="86"/>
      <c r="C284" s="133" t="s">
        <v>98</v>
      </c>
      <c r="D284" s="196">
        <f t="shared" ref="D284:J284" si="51">SUM(D281:D283)</f>
        <v>2598</v>
      </c>
      <c r="E284" s="196">
        <f t="shared" si="51"/>
        <v>1497</v>
      </c>
      <c r="F284" s="196">
        <f t="shared" si="51"/>
        <v>6000</v>
      </c>
      <c r="G284" s="196">
        <f t="shared" si="51"/>
        <v>2800</v>
      </c>
      <c r="H284" s="196">
        <f t="shared" si="51"/>
        <v>5500</v>
      </c>
      <c r="I284" s="196">
        <f t="shared" si="51"/>
        <v>4500</v>
      </c>
      <c r="J284" s="196">
        <f t="shared" si="51"/>
        <v>4500</v>
      </c>
      <c r="K284" s="208"/>
    </row>
    <row r="285" spans="1:11" outlineLevel="1">
      <c r="A285" s="84"/>
      <c r="B285" s="86"/>
      <c r="C285" s="133"/>
      <c r="D285" s="204"/>
      <c r="E285" s="204"/>
      <c r="F285" s="204"/>
      <c r="G285" s="204"/>
      <c r="H285" s="204"/>
      <c r="I285" s="204"/>
      <c r="J285" s="204"/>
      <c r="K285" s="208"/>
    </row>
    <row r="286" spans="1:11" outlineLevel="1">
      <c r="A286" s="84"/>
      <c r="B286" s="134">
        <v>635</v>
      </c>
      <c r="C286" s="134" t="s">
        <v>20</v>
      </c>
      <c r="D286" s="204"/>
      <c r="E286" s="204"/>
      <c r="F286" s="204"/>
      <c r="G286" s="204"/>
      <c r="H286" s="204"/>
      <c r="I286" s="204"/>
      <c r="J286" s="204"/>
      <c r="K286" s="208"/>
    </row>
    <row r="287" spans="1:11" outlineLevel="1">
      <c r="A287" s="84"/>
      <c r="B287" s="87">
        <v>635004</v>
      </c>
      <c r="C287" s="88" t="s">
        <v>140</v>
      </c>
      <c r="D287" s="12">
        <v>166</v>
      </c>
      <c r="E287" s="12">
        <v>171</v>
      </c>
      <c r="F287" s="219">
        <v>500</v>
      </c>
      <c r="G287" s="219">
        <v>0</v>
      </c>
      <c r="H287" s="287">
        <v>500</v>
      </c>
      <c r="I287" s="12">
        <v>500</v>
      </c>
      <c r="J287" s="12">
        <v>500</v>
      </c>
      <c r="K287" s="208"/>
    </row>
    <row r="288" spans="1:11" outlineLevel="1">
      <c r="A288" s="84"/>
      <c r="B288" s="86"/>
      <c r="C288" s="133" t="s">
        <v>98</v>
      </c>
      <c r="D288" s="196">
        <f t="shared" ref="D288:J288" si="52">SUM(D287)</f>
        <v>166</v>
      </c>
      <c r="E288" s="196">
        <f t="shared" si="52"/>
        <v>171</v>
      </c>
      <c r="F288" s="196">
        <f t="shared" si="52"/>
        <v>500</v>
      </c>
      <c r="G288" s="196">
        <f t="shared" si="52"/>
        <v>0</v>
      </c>
      <c r="H288" s="196">
        <f t="shared" si="52"/>
        <v>500</v>
      </c>
      <c r="I288" s="196">
        <f t="shared" si="52"/>
        <v>500</v>
      </c>
      <c r="J288" s="196">
        <f t="shared" si="52"/>
        <v>500</v>
      </c>
      <c r="K288" s="208"/>
    </row>
    <row r="289" spans="1:11" ht="13.5" outlineLevel="1" thickBot="1">
      <c r="A289" s="84"/>
      <c r="B289" s="86"/>
      <c r="C289" s="133"/>
      <c r="D289" s="279"/>
      <c r="E289" s="279"/>
      <c r="F289" s="279"/>
      <c r="G289" s="279"/>
      <c r="H289" s="279"/>
      <c r="I289" s="279"/>
      <c r="J289" s="279"/>
      <c r="K289" s="208"/>
    </row>
    <row r="290" spans="1:11" ht="13.5" outlineLevel="1" thickBot="1">
      <c r="A290" s="69" t="s">
        <v>288</v>
      </c>
      <c r="B290" s="70"/>
      <c r="C290" s="72"/>
      <c r="D290" s="47">
        <f t="shared" ref="D290:J290" si="53">D293+D303</f>
        <v>2917</v>
      </c>
      <c r="E290" s="47">
        <f t="shared" si="53"/>
        <v>1166</v>
      </c>
      <c r="F290" s="47">
        <f t="shared" si="53"/>
        <v>3360</v>
      </c>
      <c r="G290" s="47">
        <f t="shared" si="53"/>
        <v>1040</v>
      </c>
      <c r="H290" s="47">
        <f t="shared" si="53"/>
        <v>1040</v>
      </c>
      <c r="I290" s="47">
        <f t="shared" si="53"/>
        <v>0</v>
      </c>
      <c r="J290" s="47">
        <f t="shared" si="53"/>
        <v>0</v>
      </c>
      <c r="K290" s="208"/>
    </row>
    <row r="291" spans="1:11" outlineLevel="1">
      <c r="A291" s="84"/>
      <c r="B291" s="134">
        <v>611</v>
      </c>
      <c r="C291" s="139" t="s">
        <v>184</v>
      </c>
      <c r="D291" s="204"/>
      <c r="E291" s="204"/>
      <c r="F291" s="204"/>
      <c r="G291" s="204"/>
      <c r="H291" s="204"/>
      <c r="I291" s="204"/>
      <c r="J291" s="204"/>
      <c r="K291" s="208"/>
    </row>
    <row r="292" spans="1:11" outlineLevel="1">
      <c r="A292" s="84"/>
      <c r="B292" s="102">
        <v>611</v>
      </c>
      <c r="C292" s="88" t="s">
        <v>26</v>
      </c>
      <c r="D292" s="12">
        <v>2161</v>
      </c>
      <c r="E292" s="12">
        <v>0</v>
      </c>
      <c r="F292" s="219">
        <v>2320</v>
      </c>
      <c r="G292" s="219">
        <v>0</v>
      </c>
      <c r="H292" s="287">
        <v>0</v>
      </c>
      <c r="I292" s="12">
        <v>0</v>
      </c>
      <c r="J292" s="12">
        <v>0</v>
      </c>
      <c r="K292" s="208"/>
    </row>
    <row r="293" spans="1:11" outlineLevel="1">
      <c r="A293" s="84"/>
      <c r="B293" s="103"/>
      <c r="C293" s="133" t="s">
        <v>98</v>
      </c>
      <c r="D293" s="196">
        <f t="shared" ref="D293:J293" si="54">SUM(D292:D292)</f>
        <v>2161</v>
      </c>
      <c r="E293" s="196">
        <f t="shared" si="54"/>
        <v>0</v>
      </c>
      <c r="F293" s="196">
        <f t="shared" si="54"/>
        <v>2320</v>
      </c>
      <c r="G293" s="196">
        <f t="shared" si="54"/>
        <v>0</v>
      </c>
      <c r="H293" s="196">
        <f t="shared" si="54"/>
        <v>0</v>
      </c>
      <c r="I293" s="196">
        <f t="shared" si="54"/>
        <v>0</v>
      </c>
      <c r="J293" s="196">
        <f t="shared" si="54"/>
        <v>0</v>
      </c>
      <c r="K293" s="208"/>
    </row>
    <row r="294" spans="1:11" outlineLevel="1">
      <c r="A294" s="84"/>
      <c r="B294" s="86"/>
      <c r="C294" s="133"/>
      <c r="D294" s="279"/>
      <c r="E294" s="279"/>
      <c r="F294" s="279"/>
      <c r="G294" s="279"/>
      <c r="H294" s="279"/>
      <c r="I294" s="279"/>
      <c r="J294" s="279"/>
      <c r="K294" s="208"/>
    </row>
    <row r="295" spans="1:11" outlineLevel="1">
      <c r="A295" s="84"/>
      <c r="B295" s="134">
        <v>620</v>
      </c>
      <c r="C295" s="139" t="s">
        <v>110</v>
      </c>
      <c r="D295" s="204"/>
      <c r="E295" s="204"/>
      <c r="F295" s="204"/>
      <c r="G295" s="204"/>
      <c r="H295" s="204"/>
      <c r="I295" s="204"/>
      <c r="J295" s="204"/>
      <c r="K295" s="208"/>
    </row>
    <row r="296" spans="1:11" outlineLevel="1">
      <c r="A296" s="84"/>
      <c r="B296" s="102">
        <v>621</v>
      </c>
      <c r="C296" s="102" t="s">
        <v>93</v>
      </c>
      <c r="D296" s="12">
        <v>216</v>
      </c>
      <c r="E296" s="12">
        <v>334</v>
      </c>
      <c r="F296" s="219">
        <v>240</v>
      </c>
      <c r="G296" s="219">
        <v>240</v>
      </c>
      <c r="H296" s="287">
        <v>240</v>
      </c>
      <c r="I296" s="12">
        <v>0</v>
      </c>
      <c r="J296" s="12">
        <v>0</v>
      </c>
      <c r="K296" s="208"/>
    </row>
    <row r="297" spans="1:11" outlineLevel="1">
      <c r="A297" s="84"/>
      <c r="B297" s="96">
        <v>625001</v>
      </c>
      <c r="C297" s="102" t="s">
        <v>27</v>
      </c>
      <c r="D297" s="12">
        <v>30</v>
      </c>
      <c r="E297" s="12">
        <v>47</v>
      </c>
      <c r="F297" s="219">
        <v>40</v>
      </c>
      <c r="G297" s="219">
        <v>40</v>
      </c>
      <c r="H297" s="287">
        <v>40</v>
      </c>
      <c r="I297" s="12">
        <v>0</v>
      </c>
      <c r="J297" s="12">
        <v>0</v>
      </c>
      <c r="K297" s="208"/>
    </row>
    <row r="298" spans="1:11" outlineLevel="1">
      <c r="A298" s="84"/>
      <c r="B298" s="96">
        <v>625002</v>
      </c>
      <c r="C298" s="102" t="s">
        <v>28</v>
      </c>
      <c r="D298" s="12">
        <v>303</v>
      </c>
      <c r="E298" s="12">
        <v>466</v>
      </c>
      <c r="F298" s="219">
        <v>330</v>
      </c>
      <c r="G298" s="219">
        <v>330</v>
      </c>
      <c r="H298" s="287">
        <v>330</v>
      </c>
      <c r="I298" s="12">
        <v>0</v>
      </c>
      <c r="J298" s="12">
        <v>0</v>
      </c>
      <c r="K298" s="208"/>
    </row>
    <row r="299" spans="1:11" outlineLevel="1">
      <c r="A299" s="84"/>
      <c r="B299" s="96">
        <v>625003</v>
      </c>
      <c r="C299" s="97" t="s">
        <v>29</v>
      </c>
      <c r="D299" s="12">
        <v>17</v>
      </c>
      <c r="E299" s="12">
        <v>27</v>
      </c>
      <c r="F299" s="219">
        <v>20</v>
      </c>
      <c r="G299" s="219">
        <v>20</v>
      </c>
      <c r="H299" s="287">
        <v>20</v>
      </c>
      <c r="I299" s="12">
        <v>0</v>
      </c>
      <c r="J299" s="12">
        <v>0</v>
      </c>
      <c r="K299" s="208"/>
    </row>
    <row r="300" spans="1:11" outlineLevel="1">
      <c r="A300" s="84"/>
      <c r="B300" s="96">
        <v>625004</v>
      </c>
      <c r="C300" s="97" t="s">
        <v>30</v>
      </c>
      <c r="D300" s="12">
        <v>65</v>
      </c>
      <c r="E300" s="12">
        <v>100</v>
      </c>
      <c r="F300" s="219">
        <v>70</v>
      </c>
      <c r="G300" s="219">
        <v>70</v>
      </c>
      <c r="H300" s="287">
        <v>70</v>
      </c>
      <c r="I300" s="12">
        <v>0</v>
      </c>
      <c r="J300" s="12">
        <v>0</v>
      </c>
      <c r="K300" s="208"/>
    </row>
    <row r="301" spans="1:11" outlineLevel="1">
      <c r="A301" s="84"/>
      <c r="B301" s="96">
        <v>625005</v>
      </c>
      <c r="C301" s="97" t="s">
        <v>31</v>
      </c>
      <c r="D301" s="12">
        <v>22</v>
      </c>
      <c r="E301" s="12">
        <v>33</v>
      </c>
      <c r="F301" s="219">
        <v>230</v>
      </c>
      <c r="G301" s="219">
        <v>230</v>
      </c>
      <c r="H301" s="287">
        <v>230</v>
      </c>
      <c r="I301" s="12">
        <v>0</v>
      </c>
      <c r="J301" s="12">
        <v>0</v>
      </c>
      <c r="K301" s="208"/>
    </row>
    <row r="302" spans="1:11" outlineLevel="1">
      <c r="A302" s="84"/>
      <c r="B302" s="96">
        <v>625007</v>
      </c>
      <c r="C302" s="97" t="s">
        <v>96</v>
      </c>
      <c r="D302" s="12">
        <v>103</v>
      </c>
      <c r="E302" s="12">
        <v>159</v>
      </c>
      <c r="F302" s="219">
        <v>110</v>
      </c>
      <c r="G302" s="219">
        <v>110</v>
      </c>
      <c r="H302" s="287">
        <v>110</v>
      </c>
      <c r="I302" s="12">
        <v>0</v>
      </c>
      <c r="J302" s="12">
        <v>0</v>
      </c>
      <c r="K302" s="208"/>
    </row>
    <row r="303" spans="1:11" outlineLevel="1">
      <c r="A303" s="84"/>
      <c r="B303" s="104"/>
      <c r="C303" s="133" t="s">
        <v>98</v>
      </c>
      <c r="D303" s="196">
        <f t="shared" ref="D303:J303" si="55">SUM(D296:D302)</f>
        <v>756</v>
      </c>
      <c r="E303" s="196">
        <f t="shared" si="55"/>
        <v>1166</v>
      </c>
      <c r="F303" s="196">
        <f t="shared" si="55"/>
        <v>1040</v>
      </c>
      <c r="G303" s="196">
        <f t="shared" si="55"/>
        <v>1040</v>
      </c>
      <c r="H303" s="196">
        <f t="shared" si="55"/>
        <v>1040</v>
      </c>
      <c r="I303" s="196">
        <f t="shared" si="55"/>
        <v>0</v>
      </c>
      <c r="J303" s="196">
        <f t="shared" si="55"/>
        <v>0</v>
      </c>
      <c r="K303" s="208"/>
    </row>
    <row r="304" spans="1:11" outlineLevel="1">
      <c r="A304" s="84"/>
      <c r="B304" s="86"/>
      <c r="C304" s="133"/>
      <c r="D304" s="279"/>
      <c r="E304" s="279"/>
      <c r="F304" s="279"/>
      <c r="G304" s="279"/>
      <c r="H304" s="279"/>
      <c r="I304" s="279"/>
      <c r="J304" s="279"/>
      <c r="K304" s="208"/>
    </row>
    <row r="305" spans="1:11" ht="13.5" outlineLevel="1" thickBot="1">
      <c r="A305" s="84"/>
      <c r="B305" s="86"/>
      <c r="C305" s="82"/>
      <c r="D305" s="204"/>
      <c r="E305" s="204"/>
      <c r="F305" s="204"/>
      <c r="G305" s="204"/>
      <c r="H305" s="204"/>
      <c r="I305" s="204"/>
      <c r="J305" s="204"/>
      <c r="K305" s="208"/>
    </row>
    <row r="306" spans="1:11" ht="13.5" outlineLevel="1" thickBot="1">
      <c r="A306" s="69" t="s">
        <v>11</v>
      </c>
      <c r="B306" s="70"/>
      <c r="C306" s="72"/>
      <c r="D306" s="80">
        <f t="shared" ref="D306:J306" si="56">D309+D319+D314</f>
        <v>31717</v>
      </c>
      <c r="E306" s="80">
        <f t="shared" si="56"/>
        <v>32015</v>
      </c>
      <c r="F306" s="80">
        <f t="shared" si="56"/>
        <v>31000</v>
      </c>
      <c r="G306" s="80">
        <f t="shared" si="56"/>
        <v>32600</v>
      </c>
      <c r="H306" s="80">
        <f t="shared" si="56"/>
        <v>31200</v>
      </c>
      <c r="I306" s="80">
        <f t="shared" si="56"/>
        <v>31000</v>
      </c>
      <c r="J306" s="80">
        <f t="shared" si="56"/>
        <v>31000</v>
      </c>
      <c r="K306" s="208"/>
    </row>
    <row r="307" spans="1:11" outlineLevel="1">
      <c r="A307" s="84"/>
      <c r="B307" s="162">
        <v>633</v>
      </c>
      <c r="C307" s="161" t="s">
        <v>50</v>
      </c>
      <c r="D307" s="204"/>
      <c r="E307" s="204"/>
      <c r="F307" s="204"/>
      <c r="G307" s="204"/>
      <c r="H307" s="204"/>
      <c r="I307" s="204"/>
      <c r="J307" s="204"/>
      <c r="K307" s="208"/>
    </row>
    <row r="308" spans="1:11" outlineLevel="1">
      <c r="A308" s="84"/>
      <c r="B308" s="92">
        <v>633006</v>
      </c>
      <c r="C308" s="88" t="s">
        <v>50</v>
      </c>
      <c r="D308" s="12">
        <v>0</v>
      </c>
      <c r="E308" s="12">
        <v>0</v>
      </c>
      <c r="F308" s="219">
        <v>500</v>
      </c>
      <c r="G308" s="219">
        <v>0</v>
      </c>
      <c r="H308" s="287">
        <v>500</v>
      </c>
      <c r="I308" s="12">
        <v>500</v>
      </c>
      <c r="J308" s="12">
        <v>500</v>
      </c>
      <c r="K308" s="208"/>
    </row>
    <row r="309" spans="1:11" outlineLevel="1">
      <c r="A309" s="84"/>
      <c r="B309" s="84"/>
      <c r="C309" s="133" t="s">
        <v>98</v>
      </c>
      <c r="D309" s="196">
        <f t="shared" ref="D309:J309" si="57">SUM(D308)</f>
        <v>0</v>
      </c>
      <c r="E309" s="196">
        <f t="shared" si="57"/>
        <v>0</v>
      </c>
      <c r="F309" s="196">
        <f t="shared" si="57"/>
        <v>500</v>
      </c>
      <c r="G309" s="196">
        <f t="shared" si="57"/>
        <v>0</v>
      </c>
      <c r="H309" s="196">
        <f t="shared" si="57"/>
        <v>500</v>
      </c>
      <c r="I309" s="196">
        <f t="shared" si="57"/>
        <v>500</v>
      </c>
      <c r="J309" s="196">
        <f t="shared" si="57"/>
        <v>500</v>
      </c>
      <c r="K309" s="208"/>
    </row>
    <row r="310" spans="1:11" hidden="1" outlineLevel="1">
      <c r="A310" s="84"/>
      <c r="B310" s="86"/>
      <c r="C310" s="133" t="s">
        <v>98</v>
      </c>
      <c r="D310" s="204"/>
      <c r="E310" s="204"/>
      <c r="F310" s="204"/>
      <c r="G310" s="204"/>
      <c r="H310" s="204"/>
      <c r="I310" s="204"/>
      <c r="J310" s="204"/>
      <c r="K310" s="208"/>
    </row>
    <row r="311" spans="1:11" outlineLevel="1">
      <c r="A311" s="84"/>
      <c r="B311" s="86"/>
      <c r="C311" s="133"/>
      <c r="D311" s="204"/>
      <c r="E311" s="204"/>
      <c r="F311" s="204"/>
      <c r="G311" s="204"/>
      <c r="H311" s="204"/>
      <c r="I311" s="204"/>
      <c r="J311" s="204"/>
      <c r="K311" s="208"/>
    </row>
    <row r="312" spans="1:11" outlineLevel="1">
      <c r="A312" s="84"/>
      <c r="B312" s="134">
        <v>635</v>
      </c>
      <c r="C312" s="134" t="s">
        <v>20</v>
      </c>
      <c r="D312" s="204"/>
      <c r="E312" s="204"/>
      <c r="F312" s="204"/>
      <c r="G312" s="204"/>
      <c r="H312" s="204"/>
      <c r="I312" s="204"/>
      <c r="J312" s="204"/>
      <c r="K312" s="208"/>
    </row>
    <row r="313" spans="1:11" outlineLevel="1">
      <c r="A313" s="84"/>
      <c r="B313" s="87">
        <v>635004</v>
      </c>
      <c r="C313" s="88" t="s">
        <v>319</v>
      </c>
      <c r="D313" s="12">
        <v>2628</v>
      </c>
      <c r="E313" s="12">
        <v>1963</v>
      </c>
      <c r="F313" s="219">
        <v>500</v>
      </c>
      <c r="G313" s="219">
        <v>2600</v>
      </c>
      <c r="H313" s="287">
        <v>700</v>
      </c>
      <c r="I313" s="12">
        <v>500</v>
      </c>
      <c r="J313" s="12">
        <v>500</v>
      </c>
      <c r="K313" s="208"/>
    </row>
    <row r="314" spans="1:11" outlineLevel="1">
      <c r="A314" s="84"/>
      <c r="B314" s="86"/>
      <c r="C314" s="133" t="s">
        <v>98</v>
      </c>
      <c r="D314" s="196">
        <f t="shared" ref="D314:J314" si="58">SUM(D313)</f>
        <v>2628</v>
      </c>
      <c r="E314" s="196">
        <f t="shared" si="58"/>
        <v>1963</v>
      </c>
      <c r="F314" s="196">
        <f t="shared" si="58"/>
        <v>500</v>
      </c>
      <c r="G314" s="196">
        <f t="shared" si="58"/>
        <v>2600</v>
      </c>
      <c r="H314" s="196">
        <f t="shared" si="58"/>
        <v>700</v>
      </c>
      <c r="I314" s="196">
        <f t="shared" si="58"/>
        <v>500</v>
      </c>
      <c r="J314" s="196">
        <f t="shared" si="58"/>
        <v>500</v>
      </c>
      <c r="K314" s="208"/>
    </row>
    <row r="315" spans="1:11" outlineLevel="1">
      <c r="A315" s="84"/>
      <c r="B315" s="86"/>
      <c r="C315" s="82"/>
      <c r="D315" s="204"/>
      <c r="E315" s="204"/>
      <c r="F315" s="204"/>
      <c r="G315" s="204"/>
      <c r="H315" s="204"/>
      <c r="I315" s="204"/>
      <c r="J315" s="204"/>
      <c r="K315" s="208"/>
    </row>
    <row r="316" spans="1:11" outlineLevel="1">
      <c r="A316" s="84"/>
      <c r="B316" s="140">
        <v>637</v>
      </c>
      <c r="C316" s="136" t="s">
        <v>21</v>
      </c>
      <c r="D316" s="204"/>
      <c r="E316" s="204"/>
      <c r="F316" s="204"/>
      <c r="G316" s="204"/>
      <c r="H316" s="204"/>
      <c r="I316" s="204"/>
      <c r="J316" s="204"/>
      <c r="K316" s="208"/>
    </row>
    <row r="317" spans="1:11" outlineLevel="1">
      <c r="A317" s="84"/>
      <c r="B317" s="87">
        <v>637027</v>
      </c>
      <c r="C317" s="98" t="s">
        <v>222</v>
      </c>
      <c r="D317" s="12">
        <v>1455</v>
      </c>
      <c r="E317" s="12">
        <v>1470</v>
      </c>
      <c r="F317" s="219">
        <v>1500</v>
      </c>
      <c r="G317" s="219">
        <v>1500</v>
      </c>
      <c r="H317" s="287">
        <v>1500</v>
      </c>
      <c r="I317" s="12">
        <v>1500</v>
      </c>
      <c r="J317" s="12">
        <v>1500</v>
      </c>
      <c r="K317" s="208"/>
    </row>
    <row r="318" spans="1:11" outlineLevel="1">
      <c r="A318" s="84"/>
      <c r="B318" s="87">
        <v>637004</v>
      </c>
      <c r="C318" s="88" t="s">
        <v>226</v>
      </c>
      <c r="D318" s="12">
        <v>27634</v>
      </c>
      <c r="E318" s="12">
        <v>28582</v>
      </c>
      <c r="F318" s="219">
        <v>28500</v>
      </c>
      <c r="G318" s="219">
        <v>28500</v>
      </c>
      <c r="H318" s="287">
        <v>28500</v>
      </c>
      <c r="I318" s="12">
        <v>28500</v>
      </c>
      <c r="J318" s="12">
        <v>28500</v>
      </c>
      <c r="K318" s="208"/>
    </row>
    <row r="319" spans="1:11" outlineLevel="1">
      <c r="A319" s="84"/>
      <c r="B319" s="86"/>
      <c r="C319" s="133" t="s">
        <v>98</v>
      </c>
      <c r="D319" s="196">
        <f t="shared" ref="D319:J319" si="59">SUM(D317:D318)</f>
        <v>29089</v>
      </c>
      <c r="E319" s="196">
        <f t="shared" si="59"/>
        <v>30052</v>
      </c>
      <c r="F319" s="196">
        <f t="shared" si="59"/>
        <v>30000</v>
      </c>
      <c r="G319" s="196">
        <f t="shared" si="59"/>
        <v>30000</v>
      </c>
      <c r="H319" s="196">
        <f t="shared" si="59"/>
        <v>30000</v>
      </c>
      <c r="I319" s="196">
        <f t="shared" si="59"/>
        <v>30000</v>
      </c>
      <c r="J319" s="196">
        <f t="shared" si="59"/>
        <v>30000</v>
      </c>
      <c r="K319" s="208"/>
    </row>
    <row r="320" spans="1:11" s="109" customFormat="1" ht="13.5" outlineLevel="1" thickBot="1">
      <c r="A320" s="84"/>
      <c r="B320" s="86"/>
      <c r="C320" s="82"/>
      <c r="D320" s="200"/>
      <c r="E320" s="200"/>
      <c r="F320" s="200"/>
      <c r="G320" s="200"/>
      <c r="H320" s="200"/>
      <c r="I320" s="200"/>
      <c r="J320" s="200"/>
      <c r="K320" s="210"/>
    </row>
    <row r="321" spans="1:11" ht="13.5" outlineLevel="1" thickBot="1">
      <c r="A321" s="323" t="s">
        <v>141</v>
      </c>
      <c r="B321" s="324"/>
      <c r="C321" s="325"/>
      <c r="D321" s="99">
        <f t="shared" ref="D321:J321" si="60">D327</f>
        <v>9954</v>
      </c>
      <c r="E321" s="99">
        <f t="shared" si="60"/>
        <v>9562</v>
      </c>
      <c r="F321" s="99">
        <f t="shared" si="60"/>
        <v>11950</v>
      </c>
      <c r="G321" s="99">
        <f t="shared" si="60"/>
        <v>14560</v>
      </c>
      <c r="H321" s="99">
        <f t="shared" si="60"/>
        <v>14700</v>
      </c>
      <c r="I321" s="99">
        <f t="shared" si="60"/>
        <v>13950</v>
      </c>
      <c r="J321" s="99">
        <f t="shared" si="60"/>
        <v>13950</v>
      </c>
      <c r="K321" s="208"/>
    </row>
    <row r="322" spans="1:11" outlineLevel="1">
      <c r="A322" s="84"/>
      <c r="B322" s="100">
        <v>637015</v>
      </c>
      <c r="C322" s="110" t="s">
        <v>146</v>
      </c>
      <c r="D322" s="12">
        <v>2476</v>
      </c>
      <c r="E322" s="12">
        <v>2477</v>
      </c>
      <c r="F322" s="219">
        <v>3500</v>
      </c>
      <c r="G322" s="219">
        <v>2500</v>
      </c>
      <c r="H322" s="287">
        <v>2500</v>
      </c>
      <c r="I322" s="12">
        <v>3500</v>
      </c>
      <c r="J322" s="12">
        <v>3500</v>
      </c>
      <c r="K322" s="208"/>
    </row>
    <row r="323" spans="1:11" outlineLevel="1">
      <c r="A323" s="84"/>
      <c r="B323" s="87">
        <v>632001</v>
      </c>
      <c r="C323" s="98" t="s">
        <v>32</v>
      </c>
      <c r="D323" s="12">
        <v>1048</v>
      </c>
      <c r="E323" s="12">
        <v>538</v>
      </c>
      <c r="F323" s="219">
        <v>1000</v>
      </c>
      <c r="G323" s="219">
        <v>700</v>
      </c>
      <c r="H323" s="287">
        <v>700</v>
      </c>
      <c r="I323" s="12">
        <v>1000</v>
      </c>
      <c r="J323" s="12">
        <v>1000</v>
      </c>
      <c r="K323" s="208"/>
    </row>
    <row r="324" spans="1:11" outlineLevel="1">
      <c r="A324" s="84"/>
      <c r="B324" s="87">
        <v>632002</v>
      </c>
      <c r="C324" s="88" t="s">
        <v>139</v>
      </c>
      <c r="D324" s="12">
        <v>4431</v>
      </c>
      <c r="E324" s="12">
        <v>4357</v>
      </c>
      <c r="F324" s="219">
        <v>4950</v>
      </c>
      <c r="G324" s="219">
        <v>4500</v>
      </c>
      <c r="H324" s="287">
        <v>5000</v>
      </c>
      <c r="I324" s="12">
        <v>4950</v>
      </c>
      <c r="J324" s="12">
        <v>4950</v>
      </c>
      <c r="K324" s="208"/>
    </row>
    <row r="325" spans="1:11" outlineLevel="1">
      <c r="A325" s="84"/>
      <c r="B325" s="87">
        <v>635006</v>
      </c>
      <c r="C325" s="88" t="s">
        <v>392</v>
      </c>
      <c r="D325" s="12">
        <v>0</v>
      </c>
      <c r="E325" s="12">
        <v>0</v>
      </c>
      <c r="F325" s="219">
        <v>0</v>
      </c>
      <c r="G325" s="219">
        <v>4360</v>
      </c>
      <c r="H325" s="287">
        <v>4000</v>
      </c>
      <c r="I325" s="12">
        <v>2000</v>
      </c>
      <c r="J325" s="12">
        <v>2000</v>
      </c>
      <c r="K325" s="208"/>
    </row>
    <row r="326" spans="1:11" outlineLevel="1">
      <c r="A326" s="84"/>
      <c r="B326" s="87">
        <v>637004</v>
      </c>
      <c r="C326" s="88" t="s">
        <v>219</v>
      </c>
      <c r="D326" s="12">
        <v>1999</v>
      </c>
      <c r="E326" s="12">
        <v>2190</v>
      </c>
      <c r="F326" s="219">
        <v>2500</v>
      </c>
      <c r="G326" s="219">
        <v>2500</v>
      </c>
      <c r="H326" s="287">
        <v>2500</v>
      </c>
      <c r="I326" s="12">
        <v>2500</v>
      </c>
      <c r="J326" s="12">
        <v>2500</v>
      </c>
      <c r="K326" s="208"/>
    </row>
    <row r="327" spans="1:11" outlineLevel="1">
      <c r="A327" s="84"/>
      <c r="B327" s="86"/>
      <c r="C327" s="133" t="s">
        <v>98</v>
      </c>
      <c r="D327" s="196">
        <f t="shared" ref="D327:J327" si="61">SUM(D322:D326)</f>
        <v>9954</v>
      </c>
      <c r="E327" s="196">
        <f t="shared" si="61"/>
        <v>9562</v>
      </c>
      <c r="F327" s="196">
        <f t="shared" si="61"/>
        <v>11950</v>
      </c>
      <c r="G327" s="196">
        <f>SUM(G322:G326)</f>
        <v>14560</v>
      </c>
      <c r="H327" s="196">
        <f>SUM(H322:H326)</f>
        <v>14700</v>
      </c>
      <c r="I327" s="196">
        <f t="shared" si="61"/>
        <v>13950</v>
      </c>
      <c r="J327" s="196">
        <f t="shared" si="61"/>
        <v>13950</v>
      </c>
      <c r="K327" s="208"/>
    </row>
    <row r="328" spans="1:11" ht="13.5" outlineLevel="1" thickBot="1">
      <c r="A328" s="84"/>
      <c r="B328" s="86"/>
      <c r="C328" s="82"/>
      <c r="D328" s="204"/>
      <c r="E328" s="204"/>
      <c r="F328" s="204"/>
      <c r="G328" s="204"/>
      <c r="H328" s="204"/>
      <c r="I328" s="204"/>
      <c r="J328" s="204"/>
      <c r="K328" s="208"/>
    </row>
    <row r="329" spans="1:11" ht="13.5" outlineLevel="1" thickBot="1">
      <c r="A329" s="69" t="s">
        <v>115</v>
      </c>
      <c r="B329" s="73"/>
      <c r="C329" s="72"/>
      <c r="D329" s="80">
        <f t="shared" ref="D329:J329" si="62">D333+D337+D342</f>
        <v>0</v>
      </c>
      <c r="E329" s="80">
        <f t="shared" si="62"/>
        <v>0</v>
      </c>
      <c r="F329" s="80">
        <f t="shared" si="62"/>
        <v>1500</v>
      </c>
      <c r="G329" s="80">
        <f t="shared" si="62"/>
        <v>710</v>
      </c>
      <c r="H329" s="80">
        <f t="shared" si="62"/>
        <v>1100</v>
      </c>
      <c r="I329" s="80">
        <f t="shared" si="62"/>
        <v>1500</v>
      </c>
      <c r="J329" s="80">
        <f t="shared" si="62"/>
        <v>1500</v>
      </c>
      <c r="K329" s="208"/>
    </row>
    <row r="330" spans="1:11" outlineLevel="1">
      <c r="A330" s="85"/>
      <c r="B330" s="134">
        <v>632</v>
      </c>
      <c r="C330" s="139" t="s">
        <v>204</v>
      </c>
      <c r="D330" s="204"/>
      <c r="E330" s="204"/>
      <c r="F330" s="204"/>
      <c r="G330" s="204"/>
      <c r="H330" s="204"/>
      <c r="I330" s="204"/>
      <c r="J330" s="204"/>
      <c r="K330" s="208"/>
    </row>
    <row r="331" spans="1:11" outlineLevel="1">
      <c r="A331" s="84"/>
      <c r="B331" s="92" t="s">
        <v>9</v>
      </c>
      <c r="C331" s="88" t="s">
        <v>32</v>
      </c>
      <c r="D331" s="12">
        <v>0</v>
      </c>
      <c r="E331" s="12">
        <v>0</v>
      </c>
      <c r="F331" s="219">
        <v>0</v>
      </c>
      <c r="G331" s="219">
        <v>0</v>
      </c>
      <c r="H331" s="287">
        <v>0</v>
      </c>
      <c r="I331" s="12">
        <v>0</v>
      </c>
      <c r="J331" s="12">
        <v>0</v>
      </c>
      <c r="K331" s="208"/>
    </row>
    <row r="332" spans="1:11" outlineLevel="1">
      <c r="A332" s="84"/>
      <c r="B332" s="87">
        <v>632002</v>
      </c>
      <c r="C332" s="88" t="s">
        <v>33</v>
      </c>
      <c r="D332" s="12">
        <v>0</v>
      </c>
      <c r="E332" s="12">
        <v>0</v>
      </c>
      <c r="F332" s="219">
        <v>0</v>
      </c>
      <c r="G332" s="219">
        <v>0</v>
      </c>
      <c r="H332" s="287">
        <v>0</v>
      </c>
      <c r="I332" s="12">
        <v>0</v>
      </c>
      <c r="J332" s="12">
        <v>0</v>
      </c>
      <c r="K332" s="208"/>
    </row>
    <row r="333" spans="1:11" outlineLevel="1">
      <c r="A333" s="84"/>
      <c r="B333" s="86"/>
      <c r="C333" s="133" t="s">
        <v>98</v>
      </c>
      <c r="D333" s="196">
        <f t="shared" ref="D333:J333" si="63">SUM(D331:D332)</f>
        <v>0</v>
      </c>
      <c r="E333" s="196">
        <f t="shared" si="63"/>
        <v>0</v>
      </c>
      <c r="F333" s="196">
        <f t="shared" si="63"/>
        <v>0</v>
      </c>
      <c r="G333" s="196">
        <f t="shared" si="63"/>
        <v>0</v>
      </c>
      <c r="H333" s="196">
        <f t="shared" si="63"/>
        <v>0</v>
      </c>
      <c r="I333" s="196">
        <f t="shared" si="63"/>
        <v>0</v>
      </c>
      <c r="J333" s="196">
        <f t="shared" si="63"/>
        <v>0</v>
      </c>
      <c r="K333" s="208"/>
    </row>
    <row r="334" spans="1:11" outlineLevel="1">
      <c r="A334" s="84"/>
      <c r="B334" s="86"/>
      <c r="C334" s="82"/>
      <c r="D334" s="204"/>
      <c r="E334" s="204"/>
      <c r="F334" s="204"/>
      <c r="G334" s="204"/>
      <c r="H334" s="204"/>
      <c r="I334" s="204"/>
      <c r="J334" s="204"/>
      <c r="K334" s="208"/>
    </row>
    <row r="335" spans="1:11" outlineLevel="1">
      <c r="A335" s="84"/>
      <c r="B335" s="134">
        <v>633</v>
      </c>
      <c r="C335" s="134" t="s">
        <v>19</v>
      </c>
      <c r="D335" s="204"/>
      <c r="E335" s="204"/>
      <c r="F335" s="204"/>
      <c r="G335" s="204"/>
      <c r="H335" s="204"/>
      <c r="I335" s="204"/>
      <c r="J335" s="204"/>
      <c r="K335" s="208"/>
    </row>
    <row r="336" spans="1:11" outlineLevel="1">
      <c r="A336" s="84"/>
      <c r="B336" s="87">
        <v>633006</v>
      </c>
      <c r="C336" s="88" t="s">
        <v>37</v>
      </c>
      <c r="D336" s="12">
        <v>0</v>
      </c>
      <c r="E336" s="12">
        <v>0</v>
      </c>
      <c r="F336" s="219">
        <v>0</v>
      </c>
      <c r="G336" s="219">
        <v>0</v>
      </c>
      <c r="H336" s="287">
        <v>0</v>
      </c>
      <c r="I336" s="12">
        <v>0</v>
      </c>
      <c r="J336" s="12">
        <v>0</v>
      </c>
      <c r="K336" s="208"/>
    </row>
    <row r="337" spans="1:11" outlineLevel="1">
      <c r="A337" s="84"/>
      <c r="B337" s="103"/>
      <c r="C337" s="133" t="s">
        <v>98</v>
      </c>
      <c r="D337" s="196">
        <f t="shared" ref="D337:J337" si="64">SUM(D336)</f>
        <v>0</v>
      </c>
      <c r="E337" s="196">
        <f t="shared" si="64"/>
        <v>0</v>
      </c>
      <c r="F337" s="196">
        <f t="shared" si="64"/>
        <v>0</v>
      </c>
      <c r="G337" s="196">
        <f t="shared" si="64"/>
        <v>0</v>
      </c>
      <c r="H337" s="196">
        <f t="shared" si="64"/>
        <v>0</v>
      </c>
      <c r="I337" s="196">
        <f t="shared" si="64"/>
        <v>0</v>
      </c>
      <c r="J337" s="196">
        <f t="shared" si="64"/>
        <v>0</v>
      </c>
      <c r="K337" s="208"/>
    </row>
    <row r="338" spans="1:11" outlineLevel="1">
      <c r="A338" s="84"/>
      <c r="B338" s="103"/>
      <c r="C338" s="82"/>
      <c r="D338" s="204"/>
      <c r="E338" s="204"/>
      <c r="F338" s="204"/>
      <c r="G338" s="204"/>
      <c r="H338" s="204"/>
      <c r="I338" s="204"/>
      <c r="J338" s="204"/>
      <c r="K338" s="208"/>
    </row>
    <row r="339" spans="1:11" outlineLevel="1">
      <c r="A339" s="84"/>
      <c r="B339" s="134">
        <v>635</v>
      </c>
      <c r="C339" s="134" t="s">
        <v>20</v>
      </c>
      <c r="D339" s="204"/>
      <c r="E339" s="204"/>
      <c r="F339" s="204"/>
      <c r="G339" s="204"/>
      <c r="H339" s="204"/>
      <c r="I339" s="204"/>
      <c r="J339" s="204"/>
      <c r="K339" s="208"/>
    </row>
    <row r="340" spans="1:11" outlineLevel="1">
      <c r="A340" s="84"/>
      <c r="B340" s="87">
        <v>635004</v>
      </c>
      <c r="C340" s="98" t="s">
        <v>116</v>
      </c>
      <c r="D340" s="12">
        <v>0</v>
      </c>
      <c r="E340" s="12">
        <v>0</v>
      </c>
      <c r="F340" s="219">
        <v>500</v>
      </c>
      <c r="G340" s="219">
        <v>0</v>
      </c>
      <c r="H340" s="287">
        <v>100</v>
      </c>
      <c r="I340" s="12">
        <v>500</v>
      </c>
      <c r="J340" s="12">
        <v>500</v>
      </c>
      <c r="K340" s="208"/>
    </row>
    <row r="341" spans="1:11" outlineLevel="1">
      <c r="A341" s="84"/>
      <c r="B341" s="87">
        <v>635006</v>
      </c>
      <c r="C341" s="98" t="s">
        <v>43</v>
      </c>
      <c r="D341" s="12">
        <v>0</v>
      </c>
      <c r="E341" s="12">
        <v>0</v>
      </c>
      <c r="F341" s="219">
        <v>1000</v>
      </c>
      <c r="G341" s="219">
        <v>710</v>
      </c>
      <c r="H341" s="287">
        <v>1000</v>
      </c>
      <c r="I341" s="12">
        <v>1000</v>
      </c>
      <c r="J341" s="12">
        <v>1000</v>
      </c>
      <c r="K341" s="208"/>
    </row>
    <row r="342" spans="1:11" outlineLevel="1">
      <c r="A342" s="84"/>
      <c r="B342" s="86"/>
      <c r="C342" s="133" t="s">
        <v>98</v>
      </c>
      <c r="D342" s="196">
        <f t="shared" ref="D342:J342" si="65">SUM(D340:D341)</f>
        <v>0</v>
      </c>
      <c r="E342" s="196">
        <f t="shared" si="65"/>
        <v>0</v>
      </c>
      <c r="F342" s="196">
        <f t="shared" si="65"/>
        <v>1500</v>
      </c>
      <c r="G342" s="196">
        <f t="shared" si="65"/>
        <v>710</v>
      </c>
      <c r="H342" s="196">
        <f t="shared" si="65"/>
        <v>1100</v>
      </c>
      <c r="I342" s="196">
        <f t="shared" si="65"/>
        <v>1500</v>
      </c>
      <c r="J342" s="196">
        <f t="shared" si="65"/>
        <v>1500</v>
      </c>
      <c r="K342" s="208"/>
    </row>
    <row r="343" spans="1:11" ht="13.5" outlineLevel="1" thickBot="1">
      <c r="A343" s="84"/>
      <c r="B343" s="85"/>
      <c r="C343" s="85"/>
      <c r="D343" s="204"/>
      <c r="E343" s="204"/>
      <c r="F343" s="204"/>
      <c r="G343" s="204"/>
      <c r="H343" s="204"/>
      <c r="I343" s="204"/>
      <c r="J343" s="204"/>
      <c r="K343" s="208"/>
    </row>
    <row r="344" spans="1:11" ht="13.5" outlineLevel="1" thickBot="1">
      <c r="A344" s="69" t="s">
        <v>77</v>
      </c>
      <c r="B344" s="73"/>
      <c r="C344" s="72"/>
      <c r="D344" s="99">
        <f t="shared" ref="D344:J344" si="66">D347+D353+D357+D362+D366+D372</f>
        <v>33765</v>
      </c>
      <c r="E344" s="99">
        <f t="shared" si="66"/>
        <v>91082</v>
      </c>
      <c r="F344" s="99">
        <f t="shared" si="66"/>
        <v>89030</v>
      </c>
      <c r="G344" s="99">
        <f t="shared" si="66"/>
        <v>76860</v>
      </c>
      <c r="H344" s="99">
        <f t="shared" si="66"/>
        <v>40030</v>
      </c>
      <c r="I344" s="99">
        <f t="shared" si="66"/>
        <v>39030</v>
      </c>
      <c r="J344" s="99">
        <f t="shared" si="66"/>
        <v>39030</v>
      </c>
      <c r="K344" s="208"/>
    </row>
    <row r="345" spans="1:11" outlineLevel="1">
      <c r="A345" s="84"/>
      <c r="B345" s="134">
        <v>632</v>
      </c>
      <c r="C345" s="139" t="s">
        <v>206</v>
      </c>
      <c r="D345" s="204"/>
      <c r="E345" s="204"/>
      <c r="F345" s="204"/>
      <c r="G345" s="204"/>
      <c r="H345" s="204"/>
      <c r="I345" s="204"/>
      <c r="J345" s="204"/>
      <c r="K345" s="208"/>
    </row>
    <row r="346" spans="1:11" outlineLevel="1">
      <c r="A346" s="84"/>
      <c r="B346" s="92" t="s">
        <v>9</v>
      </c>
      <c r="C346" s="98" t="s">
        <v>32</v>
      </c>
      <c r="D346" s="12">
        <v>4023</v>
      </c>
      <c r="E346" s="12">
        <v>3822</v>
      </c>
      <c r="F346" s="219">
        <v>5500</v>
      </c>
      <c r="G346" s="219">
        <v>5500</v>
      </c>
      <c r="H346" s="287">
        <v>5500</v>
      </c>
      <c r="I346" s="12">
        <v>5500</v>
      </c>
      <c r="J346" s="12">
        <v>5500</v>
      </c>
      <c r="K346" s="208"/>
    </row>
    <row r="347" spans="1:11" outlineLevel="1">
      <c r="A347" s="84"/>
      <c r="B347" s="86"/>
      <c r="C347" s="133" t="s">
        <v>98</v>
      </c>
      <c r="D347" s="196">
        <f t="shared" ref="D347:J347" si="67">SUM(D346:D346)</f>
        <v>4023</v>
      </c>
      <c r="E347" s="196">
        <f t="shared" si="67"/>
        <v>3822</v>
      </c>
      <c r="F347" s="196">
        <f t="shared" si="67"/>
        <v>5500</v>
      </c>
      <c r="G347" s="196">
        <f t="shared" si="67"/>
        <v>5500</v>
      </c>
      <c r="H347" s="196">
        <f t="shared" si="67"/>
        <v>5500</v>
      </c>
      <c r="I347" s="196">
        <f t="shared" si="67"/>
        <v>5500</v>
      </c>
      <c r="J347" s="196">
        <f t="shared" si="67"/>
        <v>5500</v>
      </c>
      <c r="K347" s="208"/>
    </row>
    <row r="348" spans="1:11" outlineLevel="1">
      <c r="A348" s="84"/>
      <c r="B348" s="86"/>
      <c r="C348" s="82"/>
      <c r="D348" s="204"/>
      <c r="E348" s="204"/>
      <c r="F348" s="204"/>
      <c r="G348" s="204"/>
      <c r="H348" s="204"/>
      <c r="I348" s="204"/>
      <c r="J348" s="204"/>
      <c r="K348" s="208"/>
    </row>
    <row r="349" spans="1:11" outlineLevel="1">
      <c r="A349" s="84"/>
      <c r="B349" s="134">
        <v>633</v>
      </c>
      <c r="C349" s="134" t="s">
        <v>19</v>
      </c>
      <c r="D349" s="204"/>
      <c r="E349" s="204"/>
      <c r="F349" s="204"/>
      <c r="G349" s="204"/>
      <c r="H349" s="204"/>
      <c r="I349" s="204"/>
      <c r="J349" s="204"/>
      <c r="K349" s="208"/>
    </row>
    <row r="350" spans="1:11" outlineLevel="1">
      <c r="A350" s="84"/>
      <c r="B350" s="87">
        <v>633006</v>
      </c>
      <c r="C350" s="88" t="s">
        <v>397</v>
      </c>
      <c r="D350" s="12">
        <v>1694</v>
      </c>
      <c r="E350" s="12">
        <v>2619</v>
      </c>
      <c r="F350" s="219">
        <v>1500</v>
      </c>
      <c r="G350" s="219">
        <v>1500</v>
      </c>
      <c r="H350" s="287">
        <v>1500</v>
      </c>
      <c r="I350" s="12">
        <v>1500</v>
      </c>
      <c r="J350" s="12">
        <v>1500</v>
      </c>
      <c r="K350" s="208"/>
    </row>
    <row r="351" spans="1:11" outlineLevel="1">
      <c r="A351" s="84"/>
      <c r="B351" s="87">
        <v>633010</v>
      </c>
      <c r="C351" s="98" t="s">
        <v>118</v>
      </c>
      <c r="D351" s="12">
        <v>1900</v>
      </c>
      <c r="E351" s="12">
        <v>1300</v>
      </c>
      <c r="F351" s="219">
        <v>1300</v>
      </c>
      <c r="G351" s="219">
        <v>1300</v>
      </c>
      <c r="H351" s="287">
        <v>1300</v>
      </c>
      <c r="I351" s="12">
        <v>1300</v>
      </c>
      <c r="J351" s="12">
        <v>1300</v>
      </c>
      <c r="K351" s="208"/>
    </row>
    <row r="352" spans="1:11" outlineLevel="1">
      <c r="A352" s="84"/>
      <c r="B352" s="87">
        <v>633015</v>
      </c>
      <c r="C352" s="98" t="s">
        <v>102</v>
      </c>
      <c r="D352" s="12">
        <v>581</v>
      </c>
      <c r="E352" s="12">
        <v>592</v>
      </c>
      <c r="F352" s="219">
        <v>750</v>
      </c>
      <c r="G352" s="219">
        <v>750</v>
      </c>
      <c r="H352" s="287">
        <v>750</v>
      </c>
      <c r="I352" s="12">
        <v>750</v>
      </c>
      <c r="J352" s="12">
        <v>750</v>
      </c>
      <c r="K352" s="208"/>
    </row>
    <row r="353" spans="1:11" outlineLevel="1">
      <c r="A353" s="84"/>
      <c r="B353" s="86"/>
      <c r="C353" s="133" t="s">
        <v>98</v>
      </c>
      <c r="D353" s="196">
        <f t="shared" ref="D353:J353" si="68">SUM(D350:D352)</f>
        <v>4175</v>
      </c>
      <c r="E353" s="196">
        <f t="shared" si="68"/>
        <v>4511</v>
      </c>
      <c r="F353" s="196">
        <f t="shared" si="68"/>
        <v>3550</v>
      </c>
      <c r="G353" s="196">
        <f t="shared" si="68"/>
        <v>3550</v>
      </c>
      <c r="H353" s="196">
        <f t="shared" si="68"/>
        <v>3550</v>
      </c>
      <c r="I353" s="196">
        <f t="shared" si="68"/>
        <v>3550</v>
      </c>
      <c r="J353" s="196">
        <f t="shared" si="68"/>
        <v>3550</v>
      </c>
      <c r="K353" s="208"/>
    </row>
    <row r="354" spans="1:11" outlineLevel="1">
      <c r="A354" s="84"/>
      <c r="B354" s="86"/>
      <c r="C354" s="82"/>
      <c r="D354" s="204"/>
      <c r="E354" s="204"/>
      <c r="F354" s="204"/>
      <c r="G354" s="204"/>
      <c r="H354" s="204"/>
      <c r="I354" s="204"/>
      <c r="J354" s="204"/>
      <c r="K354" s="208"/>
    </row>
    <row r="355" spans="1:11" outlineLevel="1">
      <c r="A355" s="84"/>
      <c r="B355" s="134">
        <v>634</v>
      </c>
      <c r="C355" s="134" t="s">
        <v>3</v>
      </c>
      <c r="D355" s="204"/>
      <c r="E355" s="204"/>
      <c r="F355" s="204"/>
      <c r="G355" s="204"/>
      <c r="H355" s="204"/>
      <c r="I355" s="204"/>
      <c r="J355" s="204"/>
      <c r="K355" s="208"/>
    </row>
    <row r="356" spans="1:11" outlineLevel="1">
      <c r="A356" s="84"/>
      <c r="B356" s="96">
        <v>634004</v>
      </c>
      <c r="C356" s="106" t="s">
        <v>155</v>
      </c>
      <c r="D356" s="12">
        <v>2917</v>
      </c>
      <c r="E356" s="12">
        <v>4757</v>
      </c>
      <c r="F356" s="219">
        <v>5000</v>
      </c>
      <c r="G356" s="219">
        <v>2500</v>
      </c>
      <c r="H356" s="287">
        <v>5000</v>
      </c>
      <c r="I356" s="12">
        <v>5000</v>
      </c>
      <c r="J356" s="12">
        <v>5000</v>
      </c>
      <c r="K356" s="208"/>
    </row>
    <row r="357" spans="1:11" outlineLevel="1">
      <c r="A357" s="84"/>
      <c r="B357" s="104"/>
      <c r="C357" s="133" t="s">
        <v>98</v>
      </c>
      <c r="D357" s="196">
        <f t="shared" ref="D357:J357" si="69">SUM(D356:D356)</f>
        <v>2917</v>
      </c>
      <c r="E357" s="196">
        <f t="shared" si="69"/>
        <v>4757</v>
      </c>
      <c r="F357" s="196">
        <f t="shared" si="69"/>
        <v>5000</v>
      </c>
      <c r="G357" s="196">
        <f t="shared" si="69"/>
        <v>2500</v>
      </c>
      <c r="H357" s="196">
        <f t="shared" si="69"/>
        <v>5000</v>
      </c>
      <c r="I357" s="196">
        <f t="shared" si="69"/>
        <v>5000</v>
      </c>
      <c r="J357" s="196">
        <f t="shared" si="69"/>
        <v>5000</v>
      </c>
      <c r="K357" s="208"/>
    </row>
    <row r="358" spans="1:11" outlineLevel="1">
      <c r="A358" s="84"/>
      <c r="B358" s="104"/>
      <c r="C358" s="82"/>
      <c r="D358" s="204"/>
      <c r="E358" s="204"/>
      <c r="F358" s="204"/>
      <c r="G358" s="204"/>
      <c r="H358" s="204"/>
      <c r="I358" s="204"/>
      <c r="J358" s="204"/>
      <c r="K358" s="208"/>
    </row>
    <row r="359" spans="1:11" outlineLevel="1">
      <c r="A359" s="84"/>
      <c r="B359" s="134">
        <v>635</v>
      </c>
      <c r="C359" s="134" t="s">
        <v>20</v>
      </c>
      <c r="D359" s="204"/>
      <c r="E359" s="204"/>
      <c r="F359" s="204"/>
      <c r="G359" s="204"/>
      <c r="H359" s="204"/>
      <c r="I359" s="204"/>
      <c r="J359" s="204"/>
      <c r="K359" s="208"/>
    </row>
    <row r="360" spans="1:11" outlineLevel="1">
      <c r="A360" s="84"/>
      <c r="B360" s="96">
        <v>635004</v>
      </c>
      <c r="C360" s="102" t="s">
        <v>114</v>
      </c>
      <c r="D360" s="12">
        <v>1831</v>
      </c>
      <c r="E360" s="12">
        <v>0</v>
      </c>
      <c r="F360" s="219">
        <v>1000</v>
      </c>
      <c r="G360" s="219">
        <v>2000</v>
      </c>
      <c r="H360" s="287">
        <v>1000</v>
      </c>
      <c r="I360" s="12">
        <v>1000</v>
      </c>
      <c r="J360" s="12">
        <v>1000</v>
      </c>
      <c r="K360" s="208"/>
    </row>
    <row r="361" spans="1:11" outlineLevel="1">
      <c r="A361" s="84"/>
      <c r="B361" s="96">
        <v>635006</v>
      </c>
      <c r="C361" s="212" t="s">
        <v>172</v>
      </c>
      <c r="D361" s="12">
        <v>769</v>
      </c>
      <c r="E361" s="12">
        <v>54309</v>
      </c>
      <c r="F361" s="219">
        <v>50000</v>
      </c>
      <c r="G361" s="219">
        <v>44000</v>
      </c>
      <c r="H361" s="287">
        <v>1000</v>
      </c>
      <c r="I361" s="12">
        <v>2000</v>
      </c>
      <c r="J361" s="12">
        <v>2000</v>
      </c>
      <c r="K361" s="208"/>
    </row>
    <row r="362" spans="1:11" outlineLevel="1">
      <c r="A362" s="84"/>
      <c r="B362" s="86"/>
      <c r="C362" s="133" t="s">
        <v>98</v>
      </c>
      <c r="D362" s="196">
        <f t="shared" ref="D362:J362" si="70">SUM(D360:D361)</f>
        <v>2600</v>
      </c>
      <c r="E362" s="196">
        <f t="shared" si="70"/>
        <v>54309</v>
      </c>
      <c r="F362" s="196">
        <f t="shared" si="70"/>
        <v>51000</v>
      </c>
      <c r="G362" s="196">
        <f t="shared" si="70"/>
        <v>46000</v>
      </c>
      <c r="H362" s="196">
        <f t="shared" si="70"/>
        <v>2000</v>
      </c>
      <c r="I362" s="196">
        <f t="shared" si="70"/>
        <v>3000</v>
      </c>
      <c r="J362" s="196">
        <f t="shared" si="70"/>
        <v>3000</v>
      </c>
      <c r="K362" s="208"/>
    </row>
    <row r="363" spans="1:11" outlineLevel="1">
      <c r="A363" s="84"/>
      <c r="B363" s="86"/>
      <c r="C363" s="82"/>
      <c r="D363" s="204"/>
      <c r="E363" s="204"/>
      <c r="F363" s="204"/>
      <c r="G363" s="204"/>
      <c r="H363" s="204"/>
      <c r="I363" s="204"/>
      <c r="J363" s="204"/>
      <c r="K363" s="208"/>
    </row>
    <row r="364" spans="1:11" outlineLevel="1">
      <c r="A364" s="84"/>
      <c r="B364" s="134">
        <v>637</v>
      </c>
      <c r="C364" s="134" t="s">
        <v>21</v>
      </c>
      <c r="D364" s="204"/>
      <c r="E364" s="204"/>
      <c r="F364" s="204"/>
      <c r="G364" s="204"/>
      <c r="H364" s="204"/>
      <c r="I364" s="204"/>
      <c r="J364" s="204"/>
      <c r="K364" s="208"/>
    </row>
    <row r="365" spans="1:11" outlineLevel="1">
      <c r="A365" s="84"/>
      <c r="B365" s="87">
        <v>637002</v>
      </c>
      <c r="C365" s="98" t="s">
        <v>119</v>
      </c>
      <c r="D365" s="12">
        <v>3070</v>
      </c>
      <c r="E365" s="12">
        <v>5503</v>
      </c>
      <c r="F365" s="219">
        <v>5000</v>
      </c>
      <c r="G365" s="219">
        <v>3000</v>
      </c>
      <c r="H365" s="287">
        <v>5000</v>
      </c>
      <c r="I365" s="12">
        <v>5000</v>
      </c>
      <c r="J365" s="12">
        <v>5000</v>
      </c>
      <c r="K365" s="208"/>
    </row>
    <row r="366" spans="1:11" outlineLevel="1">
      <c r="A366" s="84"/>
      <c r="B366" s="86"/>
      <c r="C366" s="133" t="s">
        <v>98</v>
      </c>
      <c r="D366" s="196">
        <f t="shared" ref="D366:J366" si="71">SUM(D365)</f>
        <v>3070</v>
      </c>
      <c r="E366" s="196">
        <f t="shared" si="71"/>
        <v>5503</v>
      </c>
      <c r="F366" s="196">
        <f t="shared" si="71"/>
        <v>5000</v>
      </c>
      <c r="G366" s="196">
        <f t="shared" si="71"/>
        <v>3000</v>
      </c>
      <c r="H366" s="196">
        <f t="shared" si="71"/>
        <v>5000</v>
      </c>
      <c r="I366" s="196">
        <f t="shared" si="71"/>
        <v>5000</v>
      </c>
      <c r="J366" s="196">
        <f t="shared" si="71"/>
        <v>5000</v>
      </c>
      <c r="K366" s="208"/>
    </row>
    <row r="367" spans="1:11" outlineLevel="1">
      <c r="A367" s="84"/>
      <c r="B367" s="86"/>
      <c r="C367" s="82"/>
      <c r="D367" s="204"/>
      <c r="E367" s="204"/>
      <c r="F367" s="204"/>
      <c r="G367" s="204"/>
      <c r="H367" s="204"/>
      <c r="I367" s="204"/>
      <c r="J367" s="204"/>
      <c r="K367" s="208"/>
    </row>
    <row r="368" spans="1:11" outlineLevel="1">
      <c r="A368" s="84"/>
      <c r="B368" s="141">
        <v>642</v>
      </c>
      <c r="C368" s="139" t="s">
        <v>151</v>
      </c>
      <c r="D368" s="204"/>
      <c r="E368" s="204"/>
      <c r="F368" s="204"/>
      <c r="G368" s="204"/>
      <c r="H368" s="204"/>
      <c r="I368" s="204"/>
      <c r="J368" s="204"/>
      <c r="K368" s="208"/>
    </row>
    <row r="369" spans="1:11" outlineLevel="1">
      <c r="A369" s="84"/>
      <c r="B369" s="96">
        <v>642001</v>
      </c>
      <c r="C369" s="106" t="s">
        <v>120</v>
      </c>
      <c r="D369" s="12">
        <v>9980</v>
      </c>
      <c r="E369" s="12">
        <v>9980</v>
      </c>
      <c r="F369" s="219">
        <v>10480</v>
      </c>
      <c r="G369" s="219">
        <v>9810</v>
      </c>
      <c r="H369" s="287">
        <v>10480</v>
      </c>
      <c r="I369" s="12">
        <v>9980</v>
      </c>
      <c r="J369" s="12">
        <v>9980</v>
      </c>
      <c r="K369" s="208"/>
    </row>
    <row r="370" spans="1:11" outlineLevel="1">
      <c r="A370" s="84"/>
      <c r="B370" s="96">
        <v>642001</v>
      </c>
      <c r="C370" s="220" t="s">
        <v>363</v>
      </c>
      <c r="D370" s="12">
        <v>0</v>
      </c>
      <c r="E370" s="12">
        <v>1200</v>
      </c>
      <c r="F370" s="219">
        <v>1500</v>
      </c>
      <c r="G370" s="219">
        <v>1500</v>
      </c>
      <c r="H370" s="287">
        <v>1500</v>
      </c>
      <c r="I370" s="12">
        <v>0</v>
      </c>
      <c r="J370" s="12">
        <v>0</v>
      </c>
      <c r="K370" s="208"/>
    </row>
    <row r="371" spans="1:11" outlineLevel="1">
      <c r="A371" s="84"/>
      <c r="B371" s="87">
        <v>642001</v>
      </c>
      <c r="C371" s="220" t="s">
        <v>199</v>
      </c>
      <c r="D371" s="12">
        <v>7000</v>
      </c>
      <c r="E371" s="12">
        <v>7000</v>
      </c>
      <c r="F371" s="219">
        <v>7000</v>
      </c>
      <c r="G371" s="219">
        <v>5000</v>
      </c>
      <c r="H371" s="287">
        <v>7000</v>
      </c>
      <c r="I371" s="12">
        <v>7000</v>
      </c>
      <c r="J371" s="12">
        <v>7000</v>
      </c>
      <c r="K371" s="208"/>
    </row>
    <row r="372" spans="1:11" outlineLevel="1">
      <c r="A372" s="84"/>
      <c r="B372" s="86"/>
      <c r="C372" s="133" t="s">
        <v>98</v>
      </c>
      <c r="D372" s="196">
        <f t="shared" ref="D372:J372" si="72">SUM(D369:D371)</f>
        <v>16980</v>
      </c>
      <c r="E372" s="196">
        <f t="shared" si="72"/>
        <v>18180</v>
      </c>
      <c r="F372" s="196">
        <f>SUM(F369:F371)</f>
        <v>18980</v>
      </c>
      <c r="G372" s="196">
        <f t="shared" ref="G372:H372" si="73">SUM(G369:G371)</f>
        <v>16310</v>
      </c>
      <c r="H372" s="196">
        <f t="shared" si="73"/>
        <v>18980</v>
      </c>
      <c r="I372" s="196">
        <f t="shared" si="72"/>
        <v>16980</v>
      </c>
      <c r="J372" s="196">
        <f t="shared" si="72"/>
        <v>16980</v>
      </c>
      <c r="K372" s="208"/>
    </row>
    <row r="373" spans="1:11" ht="13.5" outlineLevel="1" thickBot="1">
      <c r="A373" s="84"/>
      <c r="B373" s="86"/>
      <c r="C373" s="82"/>
      <c r="D373" s="204"/>
      <c r="E373" s="204"/>
      <c r="F373" s="204"/>
      <c r="G373" s="204"/>
      <c r="H373" s="204"/>
      <c r="I373" s="204"/>
      <c r="J373" s="204"/>
      <c r="K373" s="208"/>
    </row>
    <row r="374" spans="1:11" ht="13.5" outlineLevel="1" thickBot="1">
      <c r="A374" s="69" t="s">
        <v>121</v>
      </c>
      <c r="B374" s="73"/>
      <c r="C374" s="72"/>
      <c r="D374" s="99">
        <f>D379+D390+D396+D402+D407+D411</f>
        <v>87615</v>
      </c>
      <c r="E374" s="99">
        <f t="shared" ref="E374:J374" si="74">E379+E390+E396+E402+E407+E411</f>
        <v>49564</v>
      </c>
      <c r="F374" s="99">
        <f t="shared" si="74"/>
        <v>49960</v>
      </c>
      <c r="G374" s="99">
        <f t="shared" si="74"/>
        <v>52680</v>
      </c>
      <c r="H374" s="99">
        <f t="shared" si="74"/>
        <v>49460</v>
      </c>
      <c r="I374" s="99">
        <f t="shared" si="74"/>
        <v>45960</v>
      </c>
      <c r="J374" s="99">
        <f t="shared" si="74"/>
        <v>45960</v>
      </c>
      <c r="K374" s="208"/>
    </row>
    <row r="375" spans="1:11" outlineLevel="1">
      <c r="A375" s="84"/>
      <c r="B375" s="102">
        <v>611</v>
      </c>
      <c r="C375" s="88" t="s">
        <v>26</v>
      </c>
      <c r="D375" s="12">
        <v>8237</v>
      </c>
      <c r="E375" s="12">
        <v>9955</v>
      </c>
      <c r="F375" s="219">
        <v>10670</v>
      </c>
      <c r="G375" s="219">
        <v>10670</v>
      </c>
      <c r="H375" s="287">
        <v>10670</v>
      </c>
      <c r="I375" s="12">
        <v>10670</v>
      </c>
      <c r="J375" s="12">
        <v>10670</v>
      </c>
      <c r="K375" s="208"/>
    </row>
    <row r="376" spans="1:11" outlineLevel="1">
      <c r="A376" s="84"/>
      <c r="B376" s="102">
        <v>612</v>
      </c>
      <c r="C376" s="88" t="s">
        <v>122</v>
      </c>
      <c r="D376" s="12">
        <v>2471</v>
      </c>
      <c r="E376" s="12">
        <v>2305</v>
      </c>
      <c r="F376" s="219">
        <v>2400</v>
      </c>
      <c r="G376" s="219">
        <v>3400</v>
      </c>
      <c r="H376" s="287">
        <v>3400</v>
      </c>
      <c r="I376" s="12">
        <v>2400</v>
      </c>
      <c r="J376" s="12">
        <v>2400</v>
      </c>
      <c r="K376" s="208"/>
    </row>
    <row r="377" spans="1:11" outlineLevel="1">
      <c r="A377" s="84"/>
      <c r="B377" s="102">
        <v>614</v>
      </c>
      <c r="C377" s="88" t="s">
        <v>192</v>
      </c>
      <c r="D377" s="12">
        <v>1485</v>
      </c>
      <c r="E377" s="12">
        <v>985</v>
      </c>
      <c r="F377" s="219">
        <v>0</v>
      </c>
      <c r="G377" s="219">
        <v>320</v>
      </c>
      <c r="H377" s="287">
        <v>0</v>
      </c>
      <c r="I377" s="12">
        <v>0</v>
      </c>
      <c r="J377" s="12">
        <v>0</v>
      </c>
      <c r="K377" s="208"/>
    </row>
    <row r="378" spans="1:11" outlineLevel="1">
      <c r="A378" s="84"/>
      <c r="B378" s="102">
        <v>614</v>
      </c>
      <c r="C378" s="88" t="s">
        <v>152</v>
      </c>
      <c r="D378" s="12">
        <v>875</v>
      </c>
      <c r="E378" s="12">
        <v>0</v>
      </c>
      <c r="F378" s="219">
        <v>0</v>
      </c>
      <c r="G378" s="219">
        <v>0</v>
      </c>
      <c r="H378" s="287">
        <v>0</v>
      </c>
      <c r="I378" s="12">
        <v>0</v>
      </c>
      <c r="J378" s="12">
        <v>0</v>
      </c>
      <c r="K378" s="208"/>
    </row>
    <row r="379" spans="1:11" outlineLevel="1">
      <c r="A379" s="84"/>
      <c r="B379" s="108"/>
      <c r="C379" s="133" t="s">
        <v>98</v>
      </c>
      <c r="D379" s="196">
        <f t="shared" ref="D379:J379" si="75">SUM(D375:D378)</f>
        <v>13068</v>
      </c>
      <c r="E379" s="196">
        <f t="shared" si="75"/>
        <v>13245</v>
      </c>
      <c r="F379" s="196">
        <f t="shared" si="75"/>
        <v>13070</v>
      </c>
      <c r="G379" s="196">
        <f t="shared" si="75"/>
        <v>14390</v>
      </c>
      <c r="H379" s="196">
        <f t="shared" si="75"/>
        <v>14070</v>
      </c>
      <c r="I379" s="196">
        <f t="shared" si="75"/>
        <v>13070</v>
      </c>
      <c r="J379" s="196">
        <f t="shared" si="75"/>
        <v>13070</v>
      </c>
      <c r="K379" s="208"/>
    </row>
    <row r="380" spans="1:11" outlineLevel="1">
      <c r="A380" s="84"/>
      <c r="B380" s="108"/>
      <c r="C380" s="82"/>
      <c r="D380" s="204"/>
      <c r="E380" s="204"/>
      <c r="F380" s="204"/>
      <c r="G380" s="204"/>
      <c r="H380" s="204"/>
      <c r="I380" s="204"/>
      <c r="J380" s="204"/>
      <c r="K380" s="208"/>
    </row>
    <row r="381" spans="1:11" outlineLevel="1">
      <c r="A381" s="84"/>
      <c r="B381" s="134">
        <v>620</v>
      </c>
      <c r="C381" s="139" t="s">
        <v>110</v>
      </c>
      <c r="D381" s="204"/>
      <c r="E381" s="204"/>
      <c r="F381" s="204"/>
      <c r="G381" s="204"/>
      <c r="H381" s="204"/>
      <c r="I381" s="204"/>
      <c r="J381" s="204"/>
      <c r="K381" s="208"/>
    </row>
    <row r="382" spans="1:11" outlineLevel="1">
      <c r="A382" s="84"/>
      <c r="B382" s="102">
        <v>621</v>
      </c>
      <c r="C382" s="102" t="s">
        <v>93</v>
      </c>
      <c r="D382" s="12">
        <v>672</v>
      </c>
      <c r="E382" s="12">
        <v>653</v>
      </c>
      <c r="F382" s="219">
        <v>670</v>
      </c>
      <c r="G382" s="219">
        <v>670</v>
      </c>
      <c r="H382" s="287">
        <v>670</v>
      </c>
      <c r="I382" s="12">
        <v>670</v>
      </c>
      <c r="J382" s="12">
        <v>670</v>
      </c>
      <c r="K382" s="208"/>
    </row>
    <row r="383" spans="1:11" outlineLevel="1">
      <c r="A383" s="84"/>
      <c r="B383" s="96">
        <v>625001</v>
      </c>
      <c r="C383" s="102" t="s">
        <v>27</v>
      </c>
      <c r="D383" s="12">
        <v>186</v>
      </c>
      <c r="E383" s="12">
        <v>187</v>
      </c>
      <c r="F383" s="219">
        <v>190</v>
      </c>
      <c r="G383" s="219">
        <v>190</v>
      </c>
      <c r="H383" s="287">
        <v>190</v>
      </c>
      <c r="I383" s="12">
        <v>190</v>
      </c>
      <c r="J383" s="12">
        <v>190</v>
      </c>
      <c r="K383" s="208"/>
    </row>
    <row r="384" spans="1:11" outlineLevel="1">
      <c r="A384" s="84"/>
      <c r="B384" s="96">
        <v>625002</v>
      </c>
      <c r="C384" s="102" t="s">
        <v>28</v>
      </c>
      <c r="D384" s="12">
        <v>1855</v>
      </c>
      <c r="E384" s="12">
        <v>1870</v>
      </c>
      <c r="F384" s="219">
        <v>1860</v>
      </c>
      <c r="G384" s="219">
        <v>1860</v>
      </c>
      <c r="H384" s="287">
        <v>1860</v>
      </c>
      <c r="I384" s="12">
        <v>1860</v>
      </c>
      <c r="J384" s="12">
        <v>1860</v>
      </c>
      <c r="K384" s="208"/>
    </row>
    <row r="385" spans="1:11" outlineLevel="1">
      <c r="A385" s="84"/>
      <c r="B385" s="96">
        <v>625003</v>
      </c>
      <c r="C385" s="102" t="s">
        <v>29</v>
      </c>
      <c r="D385" s="12">
        <v>106</v>
      </c>
      <c r="E385" s="12">
        <v>107</v>
      </c>
      <c r="F385" s="219">
        <v>110</v>
      </c>
      <c r="G385" s="219">
        <v>110</v>
      </c>
      <c r="H385" s="287">
        <v>110</v>
      </c>
      <c r="I385" s="12">
        <v>110</v>
      </c>
      <c r="J385" s="12">
        <v>110</v>
      </c>
      <c r="K385" s="208"/>
    </row>
    <row r="386" spans="1:11" outlineLevel="1">
      <c r="A386" s="84"/>
      <c r="B386" s="96">
        <v>625004</v>
      </c>
      <c r="C386" s="102" t="s">
        <v>30</v>
      </c>
      <c r="D386" s="12">
        <v>398</v>
      </c>
      <c r="E386" s="12">
        <v>401</v>
      </c>
      <c r="F386" s="219">
        <v>410</v>
      </c>
      <c r="G386" s="219">
        <v>410</v>
      </c>
      <c r="H386" s="287">
        <v>410</v>
      </c>
      <c r="I386" s="12">
        <v>410</v>
      </c>
      <c r="J386" s="12">
        <v>410</v>
      </c>
      <c r="K386" s="208"/>
    </row>
    <row r="387" spans="1:11" outlineLevel="1">
      <c r="A387" s="84"/>
      <c r="B387" s="96">
        <v>625005</v>
      </c>
      <c r="C387" s="102" t="s">
        <v>31</v>
      </c>
      <c r="D387" s="12">
        <v>133</v>
      </c>
      <c r="E387" s="12">
        <v>134</v>
      </c>
      <c r="F387" s="219">
        <v>130</v>
      </c>
      <c r="G387" s="219">
        <v>130</v>
      </c>
      <c r="H387" s="287">
        <v>130</v>
      </c>
      <c r="I387" s="12">
        <v>130</v>
      </c>
      <c r="J387" s="12">
        <v>130</v>
      </c>
      <c r="K387" s="208"/>
    </row>
    <row r="388" spans="1:11" outlineLevel="1">
      <c r="A388" s="84"/>
      <c r="B388" s="96">
        <v>625007</v>
      </c>
      <c r="C388" s="102" t="s">
        <v>96</v>
      </c>
      <c r="D388" s="12">
        <v>629</v>
      </c>
      <c r="E388" s="12">
        <v>634</v>
      </c>
      <c r="F388" s="219">
        <v>640</v>
      </c>
      <c r="G388" s="219">
        <v>640</v>
      </c>
      <c r="H388" s="287">
        <v>640</v>
      </c>
      <c r="I388" s="12">
        <v>640</v>
      </c>
      <c r="J388" s="12">
        <v>640</v>
      </c>
      <c r="K388" s="208"/>
    </row>
    <row r="389" spans="1:11" outlineLevel="1">
      <c r="A389" s="84"/>
      <c r="B389" s="87">
        <v>627</v>
      </c>
      <c r="C389" s="88" t="s">
        <v>97</v>
      </c>
      <c r="D389" s="12">
        <v>180</v>
      </c>
      <c r="E389" s="12">
        <v>180</v>
      </c>
      <c r="F389" s="219">
        <v>180</v>
      </c>
      <c r="G389" s="219">
        <v>180</v>
      </c>
      <c r="H389" s="287">
        <v>180</v>
      </c>
      <c r="I389" s="12">
        <v>180</v>
      </c>
      <c r="J389" s="12">
        <v>180</v>
      </c>
      <c r="K389" s="208"/>
    </row>
    <row r="390" spans="1:11" outlineLevel="1">
      <c r="A390" s="84"/>
      <c r="B390" s="104"/>
      <c r="C390" s="133" t="s">
        <v>98</v>
      </c>
      <c r="D390" s="196">
        <f t="shared" ref="D390:J390" si="76">SUM(D382:D389)</f>
        <v>4159</v>
      </c>
      <c r="E390" s="196">
        <f>SUM(E382:E389)</f>
        <v>4166</v>
      </c>
      <c r="F390" s="196">
        <f t="shared" si="76"/>
        <v>4190</v>
      </c>
      <c r="G390" s="196">
        <f t="shared" si="76"/>
        <v>4190</v>
      </c>
      <c r="H390" s="196">
        <f t="shared" si="76"/>
        <v>4190</v>
      </c>
      <c r="I390" s="196">
        <f t="shared" si="76"/>
        <v>4190</v>
      </c>
      <c r="J390" s="196">
        <f t="shared" si="76"/>
        <v>4190</v>
      </c>
      <c r="K390" s="208"/>
    </row>
    <row r="391" spans="1:11" outlineLevel="1">
      <c r="A391" s="84"/>
      <c r="B391" s="104"/>
      <c r="C391" s="82"/>
      <c r="D391" s="204"/>
      <c r="E391" s="204"/>
      <c r="F391" s="204"/>
      <c r="G391" s="204"/>
      <c r="H391" s="204"/>
      <c r="I391" s="204"/>
      <c r="J391" s="204"/>
      <c r="K391" s="208"/>
    </row>
    <row r="392" spans="1:11" outlineLevel="1">
      <c r="A392" s="84"/>
      <c r="B392" s="134">
        <v>632</v>
      </c>
      <c r="C392" s="139" t="s">
        <v>18</v>
      </c>
      <c r="D392" s="204"/>
      <c r="E392" s="204"/>
      <c r="F392" s="204"/>
      <c r="G392" s="204"/>
      <c r="H392" s="204"/>
      <c r="I392" s="204"/>
      <c r="J392" s="204"/>
      <c r="K392" s="208"/>
    </row>
    <row r="393" spans="1:11" outlineLevel="1">
      <c r="A393" s="84"/>
      <c r="B393" s="92" t="s">
        <v>9</v>
      </c>
      <c r="C393" s="88" t="s">
        <v>32</v>
      </c>
      <c r="D393" s="12">
        <v>14740</v>
      </c>
      <c r="E393" s="12">
        <v>11504</v>
      </c>
      <c r="F393" s="219">
        <v>15000</v>
      </c>
      <c r="G393" s="219">
        <v>20000</v>
      </c>
      <c r="H393" s="287">
        <v>15000</v>
      </c>
      <c r="I393" s="12">
        <v>15000</v>
      </c>
      <c r="J393" s="12">
        <v>15000</v>
      </c>
      <c r="K393" s="208"/>
    </row>
    <row r="394" spans="1:11" outlineLevel="1">
      <c r="A394" s="84"/>
      <c r="B394" s="87">
        <v>632002</v>
      </c>
      <c r="C394" s="88" t="s">
        <v>123</v>
      </c>
      <c r="D394" s="12">
        <v>775</v>
      </c>
      <c r="E394" s="12">
        <v>827</v>
      </c>
      <c r="F394" s="219">
        <v>1300</v>
      </c>
      <c r="G394" s="219">
        <v>500</v>
      </c>
      <c r="H394" s="287">
        <v>800</v>
      </c>
      <c r="I394" s="12">
        <v>1300</v>
      </c>
      <c r="J394" s="12">
        <v>1300</v>
      </c>
      <c r="K394" s="208"/>
    </row>
    <row r="395" spans="1:11" outlineLevel="1">
      <c r="A395" s="84"/>
      <c r="B395" s="87">
        <v>632003</v>
      </c>
      <c r="C395" s="88" t="s">
        <v>169</v>
      </c>
      <c r="D395" s="12">
        <v>300</v>
      </c>
      <c r="E395" s="12">
        <v>320</v>
      </c>
      <c r="F395" s="219">
        <v>400</v>
      </c>
      <c r="G395" s="219">
        <v>400</v>
      </c>
      <c r="H395" s="287">
        <v>400</v>
      </c>
      <c r="I395" s="12">
        <v>400</v>
      </c>
      <c r="J395" s="12">
        <v>400</v>
      </c>
      <c r="K395" s="208"/>
    </row>
    <row r="396" spans="1:11" outlineLevel="1">
      <c r="A396" s="84"/>
      <c r="B396" s="86"/>
      <c r="C396" s="133" t="s">
        <v>98</v>
      </c>
      <c r="D396" s="196">
        <f t="shared" ref="D396:J396" si="77">SUM(D393:D395)</f>
        <v>15815</v>
      </c>
      <c r="E396" s="196">
        <f t="shared" si="77"/>
        <v>12651</v>
      </c>
      <c r="F396" s="196">
        <f t="shared" si="77"/>
        <v>16700</v>
      </c>
      <c r="G396" s="196">
        <f t="shared" si="77"/>
        <v>20900</v>
      </c>
      <c r="H396" s="196">
        <f t="shared" si="77"/>
        <v>16200</v>
      </c>
      <c r="I396" s="196">
        <f t="shared" si="77"/>
        <v>16700</v>
      </c>
      <c r="J396" s="196">
        <f t="shared" si="77"/>
        <v>16700</v>
      </c>
      <c r="K396" s="208"/>
    </row>
    <row r="397" spans="1:11" outlineLevel="1">
      <c r="A397" s="84"/>
      <c r="B397" s="86"/>
      <c r="C397" s="82"/>
      <c r="D397" s="204"/>
      <c r="E397" s="204"/>
      <c r="F397" s="204"/>
      <c r="G397" s="204"/>
      <c r="H397" s="204"/>
      <c r="I397" s="204"/>
      <c r="J397" s="204"/>
      <c r="K397" s="208"/>
    </row>
    <row r="398" spans="1:11" outlineLevel="1">
      <c r="A398" s="84"/>
      <c r="B398" s="134">
        <v>633</v>
      </c>
      <c r="C398" s="134" t="s">
        <v>19</v>
      </c>
      <c r="D398" s="204"/>
      <c r="E398" s="204"/>
      <c r="F398" s="204"/>
      <c r="G398" s="204"/>
      <c r="H398" s="204"/>
      <c r="I398" s="204"/>
      <c r="J398" s="204"/>
      <c r="K398" s="208"/>
    </row>
    <row r="399" spans="1:11" outlineLevel="1">
      <c r="A399" s="84"/>
      <c r="B399" s="258">
        <v>633001</v>
      </c>
      <c r="C399" s="212" t="s">
        <v>243</v>
      </c>
      <c r="D399" s="12">
        <v>0</v>
      </c>
      <c r="E399" s="12">
        <v>0</v>
      </c>
      <c r="F399" s="219">
        <v>1000</v>
      </c>
      <c r="G399" s="219">
        <v>0</v>
      </c>
      <c r="H399" s="287">
        <v>1000</v>
      </c>
      <c r="I399" s="12">
        <v>1000</v>
      </c>
      <c r="J399" s="12">
        <v>1000</v>
      </c>
      <c r="K399" s="208"/>
    </row>
    <row r="400" spans="1:11" outlineLevel="1">
      <c r="A400" s="84"/>
      <c r="B400" s="96">
        <v>633004</v>
      </c>
      <c r="C400" s="102" t="s">
        <v>148</v>
      </c>
      <c r="D400" s="12">
        <v>922</v>
      </c>
      <c r="E400" s="12">
        <v>576</v>
      </c>
      <c r="F400" s="219">
        <v>1000</v>
      </c>
      <c r="G400" s="219">
        <v>2000</v>
      </c>
      <c r="H400" s="287">
        <v>2000</v>
      </c>
      <c r="I400" s="12">
        <v>1000</v>
      </c>
      <c r="J400" s="12">
        <v>1000</v>
      </c>
      <c r="K400" s="208"/>
    </row>
    <row r="401" spans="1:11" outlineLevel="1">
      <c r="A401" s="84"/>
      <c r="B401" s="87">
        <v>633006</v>
      </c>
      <c r="C401" s="88" t="s">
        <v>37</v>
      </c>
      <c r="D401" s="12">
        <v>5359</v>
      </c>
      <c r="E401" s="12">
        <v>3413</v>
      </c>
      <c r="F401" s="219">
        <v>5000</v>
      </c>
      <c r="G401" s="219">
        <v>4000</v>
      </c>
      <c r="H401" s="287">
        <v>5000</v>
      </c>
      <c r="I401" s="12">
        <v>5000</v>
      </c>
      <c r="J401" s="12">
        <v>5000</v>
      </c>
      <c r="K401" s="208"/>
    </row>
    <row r="402" spans="1:11" outlineLevel="1">
      <c r="A402" s="84"/>
      <c r="B402" s="86"/>
      <c r="C402" s="133" t="s">
        <v>98</v>
      </c>
      <c r="D402" s="196">
        <f t="shared" ref="D402:J402" si="78">SUM(D399:D401)</f>
        <v>6281</v>
      </c>
      <c r="E402" s="196">
        <f t="shared" si="78"/>
        <v>3989</v>
      </c>
      <c r="F402" s="196">
        <f t="shared" si="78"/>
        <v>7000</v>
      </c>
      <c r="G402" s="196">
        <f t="shared" si="78"/>
        <v>6000</v>
      </c>
      <c r="H402" s="196">
        <f t="shared" si="78"/>
        <v>8000</v>
      </c>
      <c r="I402" s="196">
        <f t="shared" si="78"/>
        <v>7000</v>
      </c>
      <c r="J402" s="196">
        <f t="shared" si="78"/>
        <v>7000</v>
      </c>
      <c r="K402" s="208"/>
    </row>
    <row r="403" spans="1:11" outlineLevel="1">
      <c r="A403" s="84"/>
      <c r="B403" s="86"/>
      <c r="C403" s="82"/>
      <c r="D403" s="204"/>
      <c r="E403" s="204"/>
      <c r="F403" s="204"/>
      <c r="G403" s="204"/>
      <c r="H403" s="204"/>
      <c r="I403" s="204"/>
      <c r="J403" s="204"/>
      <c r="K403" s="208"/>
    </row>
    <row r="404" spans="1:11" outlineLevel="1">
      <c r="A404" s="84"/>
      <c r="B404" s="134">
        <v>635</v>
      </c>
      <c r="C404" s="134" t="s">
        <v>20</v>
      </c>
      <c r="D404" s="204"/>
      <c r="E404" s="204"/>
      <c r="F404" s="204"/>
      <c r="G404" s="204"/>
      <c r="H404" s="204"/>
      <c r="I404" s="204"/>
      <c r="J404" s="204"/>
      <c r="K404" s="208"/>
    </row>
    <row r="405" spans="1:11" outlineLevel="1">
      <c r="A405" s="84"/>
      <c r="B405" s="96">
        <v>635004</v>
      </c>
      <c r="C405" s="102" t="s">
        <v>142</v>
      </c>
      <c r="D405" s="12">
        <v>1754</v>
      </c>
      <c r="E405" s="12">
        <v>3549</v>
      </c>
      <c r="F405" s="219">
        <v>1500</v>
      </c>
      <c r="G405" s="219">
        <v>3000</v>
      </c>
      <c r="H405" s="287">
        <v>3000</v>
      </c>
      <c r="I405" s="12">
        <v>1500</v>
      </c>
      <c r="J405" s="12">
        <v>1500</v>
      </c>
      <c r="K405" s="208"/>
    </row>
    <row r="406" spans="1:11" outlineLevel="1">
      <c r="A406" s="84"/>
      <c r="B406" s="87">
        <v>635006</v>
      </c>
      <c r="C406" s="239" t="s">
        <v>315</v>
      </c>
      <c r="D406" s="12">
        <v>44803</v>
      </c>
      <c r="E406" s="12">
        <v>9681</v>
      </c>
      <c r="F406" s="219">
        <v>5000</v>
      </c>
      <c r="G406" s="219">
        <v>2000</v>
      </c>
      <c r="H406" s="287">
        <v>2000</v>
      </c>
      <c r="I406" s="12">
        <v>1500</v>
      </c>
      <c r="J406" s="12">
        <v>1500</v>
      </c>
      <c r="K406" s="208"/>
    </row>
    <row r="407" spans="1:11" outlineLevel="1">
      <c r="A407" s="84"/>
      <c r="B407" s="86"/>
      <c r="C407" s="133" t="s">
        <v>98</v>
      </c>
      <c r="D407" s="196">
        <f t="shared" ref="D407:J407" si="79">SUM(D405:D406)</f>
        <v>46557</v>
      </c>
      <c r="E407" s="196">
        <f t="shared" si="79"/>
        <v>13230</v>
      </c>
      <c r="F407" s="196">
        <f t="shared" si="79"/>
        <v>6500</v>
      </c>
      <c r="G407" s="196">
        <f t="shared" si="79"/>
        <v>5000</v>
      </c>
      <c r="H407" s="196">
        <f t="shared" si="79"/>
        <v>5000</v>
      </c>
      <c r="I407" s="196">
        <f t="shared" si="79"/>
        <v>3000</v>
      </c>
      <c r="J407" s="196">
        <f t="shared" si="79"/>
        <v>3000</v>
      </c>
      <c r="K407" s="208"/>
    </row>
    <row r="408" spans="1:11" outlineLevel="1">
      <c r="A408" s="84"/>
      <c r="B408" s="86"/>
      <c r="C408" s="133"/>
      <c r="D408" s="279"/>
      <c r="E408" s="279"/>
      <c r="F408" s="279"/>
      <c r="G408" s="279"/>
      <c r="H408" s="279"/>
      <c r="I408" s="279"/>
      <c r="J408" s="279"/>
      <c r="K408" s="209"/>
    </row>
    <row r="409" spans="1:11" outlineLevel="1">
      <c r="A409" s="84"/>
      <c r="B409" s="134">
        <v>637</v>
      </c>
      <c r="C409" s="134" t="s">
        <v>21</v>
      </c>
      <c r="D409" s="204"/>
      <c r="E409" s="204"/>
      <c r="F409" s="204"/>
      <c r="G409" s="204"/>
      <c r="H409" s="204"/>
      <c r="I409" s="204"/>
      <c r="J409" s="204"/>
      <c r="K409" s="209"/>
    </row>
    <row r="410" spans="1:11" outlineLevel="1">
      <c r="A410" s="84"/>
      <c r="B410" s="96">
        <v>637004</v>
      </c>
      <c r="C410" s="212" t="s">
        <v>325</v>
      </c>
      <c r="D410" s="12">
        <v>1735</v>
      </c>
      <c r="E410" s="12">
        <v>2283</v>
      </c>
      <c r="F410" s="219">
        <v>2500</v>
      </c>
      <c r="G410" s="219">
        <v>2200</v>
      </c>
      <c r="H410" s="287">
        <v>2000</v>
      </c>
      <c r="I410" s="12">
        <v>2000</v>
      </c>
      <c r="J410" s="12">
        <v>2000</v>
      </c>
      <c r="K410" s="209"/>
    </row>
    <row r="411" spans="1:11" outlineLevel="1">
      <c r="A411" s="84"/>
      <c r="B411" s="86"/>
      <c r="C411" s="133" t="s">
        <v>98</v>
      </c>
      <c r="D411" s="196">
        <f t="shared" ref="D411:J411" si="80">SUM(D410:D410)</f>
        <v>1735</v>
      </c>
      <c r="E411" s="196">
        <f t="shared" si="80"/>
        <v>2283</v>
      </c>
      <c r="F411" s="196">
        <f t="shared" si="80"/>
        <v>2500</v>
      </c>
      <c r="G411" s="196">
        <f t="shared" si="80"/>
        <v>2200</v>
      </c>
      <c r="H411" s="196">
        <f t="shared" si="80"/>
        <v>2000</v>
      </c>
      <c r="I411" s="196">
        <f t="shared" si="80"/>
        <v>2000</v>
      </c>
      <c r="J411" s="196">
        <f t="shared" si="80"/>
        <v>2000</v>
      </c>
      <c r="K411" s="208"/>
    </row>
    <row r="412" spans="1:11" ht="13.5" outlineLevel="1" thickBot="1">
      <c r="A412" s="84"/>
      <c r="B412" s="86"/>
      <c r="C412" s="133"/>
      <c r="D412" s="285"/>
      <c r="E412" s="285"/>
      <c r="F412" s="285"/>
      <c r="G412" s="285"/>
      <c r="H412" s="285"/>
      <c r="I412" s="285"/>
      <c r="J412" s="285"/>
      <c r="K412" s="209"/>
    </row>
    <row r="413" spans="1:11" ht="13.5" outlineLevel="1" thickBot="1">
      <c r="A413" s="69" t="s">
        <v>228</v>
      </c>
      <c r="B413" s="73"/>
      <c r="C413" s="72"/>
      <c r="D413" s="48">
        <f t="shared" ref="D413:J413" si="81">D418+D429+D434</f>
        <v>16583</v>
      </c>
      <c r="E413" s="48">
        <f t="shared" si="81"/>
        <v>18345</v>
      </c>
      <c r="F413" s="48">
        <f t="shared" si="81"/>
        <v>17340</v>
      </c>
      <c r="G413" s="48">
        <f t="shared" si="81"/>
        <v>17240</v>
      </c>
      <c r="H413" s="48">
        <f t="shared" si="81"/>
        <v>17340</v>
      </c>
      <c r="I413" s="48">
        <f>I418+I429+I434</f>
        <v>17340</v>
      </c>
      <c r="J413" s="286">
        <f t="shared" si="81"/>
        <v>17340</v>
      </c>
      <c r="K413" s="208"/>
    </row>
    <row r="414" spans="1:11" outlineLevel="1">
      <c r="A414" s="84"/>
      <c r="B414" s="102">
        <v>611</v>
      </c>
      <c r="C414" s="98" t="s">
        <v>26</v>
      </c>
      <c r="D414" s="12">
        <v>7930</v>
      </c>
      <c r="E414" s="12">
        <v>9680</v>
      </c>
      <c r="F414" s="219">
        <v>9390</v>
      </c>
      <c r="G414" s="219">
        <v>9390</v>
      </c>
      <c r="H414" s="287">
        <v>9390</v>
      </c>
      <c r="I414" s="12">
        <v>9390</v>
      </c>
      <c r="J414" s="12">
        <v>9390</v>
      </c>
      <c r="K414" s="208"/>
    </row>
    <row r="415" spans="1:11" outlineLevel="1">
      <c r="A415" s="84"/>
      <c r="B415" s="96">
        <v>612001</v>
      </c>
      <c r="C415" s="88" t="s">
        <v>122</v>
      </c>
      <c r="D415" s="12">
        <v>989</v>
      </c>
      <c r="E415" s="12">
        <v>673</v>
      </c>
      <c r="F415" s="219">
        <v>1180</v>
      </c>
      <c r="G415" s="219">
        <v>1180</v>
      </c>
      <c r="H415" s="287">
        <v>1180</v>
      </c>
      <c r="I415" s="12">
        <v>1180</v>
      </c>
      <c r="J415" s="12">
        <v>1180</v>
      </c>
      <c r="K415" s="208"/>
    </row>
    <row r="416" spans="1:11" outlineLevel="1">
      <c r="A416" s="84"/>
      <c r="B416" s="96">
        <v>614</v>
      </c>
      <c r="C416" s="88" t="s">
        <v>247</v>
      </c>
      <c r="D416" s="190">
        <v>1250</v>
      </c>
      <c r="E416" s="190">
        <v>650</v>
      </c>
      <c r="F416" s="278">
        <v>0</v>
      </c>
      <c r="G416" s="278">
        <v>0</v>
      </c>
      <c r="H416" s="290">
        <v>0</v>
      </c>
      <c r="I416" s="190">
        <v>0</v>
      </c>
      <c r="J416" s="190">
        <v>0</v>
      </c>
      <c r="K416" s="208"/>
    </row>
    <row r="417" spans="1:11" outlineLevel="1">
      <c r="A417" s="84"/>
      <c r="B417" s="96">
        <v>614</v>
      </c>
      <c r="C417" s="88" t="s">
        <v>152</v>
      </c>
      <c r="D417" s="190">
        <v>0</v>
      </c>
      <c r="E417" s="190">
        <v>819</v>
      </c>
      <c r="F417" s="278">
        <v>0</v>
      </c>
      <c r="G417" s="278">
        <v>0</v>
      </c>
      <c r="H417" s="290">
        <v>0</v>
      </c>
      <c r="I417" s="190">
        <v>0</v>
      </c>
      <c r="J417" s="190">
        <v>0</v>
      </c>
      <c r="K417" s="208"/>
    </row>
    <row r="418" spans="1:11" outlineLevel="1">
      <c r="A418" s="84"/>
      <c r="B418" s="108"/>
      <c r="C418" s="133" t="s">
        <v>98</v>
      </c>
      <c r="D418" s="205">
        <f t="shared" ref="D418:J418" si="82">SUM(D414:D417)</f>
        <v>10169</v>
      </c>
      <c r="E418" s="205">
        <f t="shared" ref="E418:I418" si="83">SUM(E414:E417)</f>
        <v>11822</v>
      </c>
      <c r="F418" s="205">
        <f t="shared" si="83"/>
        <v>10570</v>
      </c>
      <c r="G418" s="205">
        <f t="shared" si="83"/>
        <v>10570</v>
      </c>
      <c r="H418" s="205">
        <f t="shared" si="83"/>
        <v>10570</v>
      </c>
      <c r="I418" s="205">
        <f t="shared" si="83"/>
        <v>10570</v>
      </c>
      <c r="J418" s="196">
        <f t="shared" si="82"/>
        <v>10570</v>
      </c>
      <c r="K418" s="208"/>
    </row>
    <row r="419" spans="1:11" outlineLevel="1">
      <c r="A419" s="84"/>
      <c r="B419" s="108"/>
      <c r="C419" s="82"/>
      <c r="D419" s="204"/>
      <c r="E419" s="204"/>
      <c r="F419" s="204"/>
      <c r="G419" s="204"/>
      <c r="H419" s="204"/>
      <c r="I419" s="204"/>
      <c r="J419" s="204"/>
      <c r="K419" s="208"/>
    </row>
    <row r="420" spans="1:11" outlineLevel="1">
      <c r="A420" s="84"/>
      <c r="B420" s="134">
        <v>620</v>
      </c>
      <c r="C420" s="139" t="s">
        <v>110</v>
      </c>
      <c r="D420" s="204"/>
      <c r="E420" s="204"/>
      <c r="F420" s="204"/>
      <c r="G420" s="204"/>
      <c r="H420" s="204"/>
      <c r="I420" s="204"/>
      <c r="J420" s="204"/>
      <c r="K420" s="208"/>
    </row>
    <row r="421" spans="1:11" outlineLevel="1">
      <c r="A421" s="84"/>
      <c r="B421" s="102">
        <v>623</v>
      </c>
      <c r="C421" s="102" t="s">
        <v>117</v>
      </c>
      <c r="D421" s="12">
        <v>1046</v>
      </c>
      <c r="E421" s="12">
        <v>1169</v>
      </c>
      <c r="F421" s="219">
        <v>1150</v>
      </c>
      <c r="G421" s="219">
        <v>1150</v>
      </c>
      <c r="H421" s="287">
        <v>1150</v>
      </c>
      <c r="I421" s="12">
        <v>1150</v>
      </c>
      <c r="J421" s="12">
        <v>1150</v>
      </c>
      <c r="K421" s="208"/>
    </row>
    <row r="422" spans="1:11" outlineLevel="1">
      <c r="A422" s="84"/>
      <c r="B422" s="96">
        <v>625001</v>
      </c>
      <c r="C422" s="102" t="s">
        <v>27</v>
      </c>
      <c r="D422" s="12">
        <v>144</v>
      </c>
      <c r="E422" s="12">
        <v>168</v>
      </c>
      <c r="F422" s="219">
        <v>170</v>
      </c>
      <c r="G422" s="219">
        <v>170</v>
      </c>
      <c r="H422" s="287">
        <v>170</v>
      </c>
      <c r="I422" s="12">
        <v>170</v>
      </c>
      <c r="J422" s="12">
        <v>170</v>
      </c>
      <c r="K422" s="208"/>
    </row>
    <row r="423" spans="1:11" outlineLevel="1">
      <c r="A423" s="84"/>
      <c r="B423" s="96">
        <v>625002</v>
      </c>
      <c r="C423" s="102" t="s">
        <v>28</v>
      </c>
      <c r="D423" s="12">
        <v>1440</v>
      </c>
      <c r="E423" s="12">
        <v>1681</v>
      </c>
      <c r="F423" s="219">
        <v>1580</v>
      </c>
      <c r="G423" s="219">
        <v>1580</v>
      </c>
      <c r="H423" s="287">
        <v>1580</v>
      </c>
      <c r="I423" s="12">
        <v>1580</v>
      </c>
      <c r="J423" s="12">
        <v>1580</v>
      </c>
      <c r="K423" s="208"/>
    </row>
    <row r="424" spans="1:11" outlineLevel="1">
      <c r="A424" s="84"/>
      <c r="B424" s="96">
        <v>625003</v>
      </c>
      <c r="C424" s="102" t="s">
        <v>29</v>
      </c>
      <c r="D424" s="12">
        <v>82</v>
      </c>
      <c r="E424" s="12">
        <v>96</v>
      </c>
      <c r="F424" s="219">
        <v>100</v>
      </c>
      <c r="G424" s="219">
        <v>100</v>
      </c>
      <c r="H424" s="287">
        <v>100</v>
      </c>
      <c r="I424" s="12">
        <v>100</v>
      </c>
      <c r="J424" s="12">
        <v>100</v>
      </c>
      <c r="K424" s="208"/>
    </row>
    <row r="425" spans="1:11" outlineLevel="1">
      <c r="A425" s="84"/>
      <c r="B425" s="96">
        <v>625004</v>
      </c>
      <c r="C425" s="102" t="s">
        <v>30</v>
      </c>
      <c r="D425" s="12">
        <v>308</v>
      </c>
      <c r="E425" s="12">
        <v>360</v>
      </c>
      <c r="F425" s="219">
        <v>350</v>
      </c>
      <c r="G425" s="219">
        <v>350</v>
      </c>
      <c r="H425" s="287">
        <v>350</v>
      </c>
      <c r="I425" s="12">
        <v>350</v>
      </c>
      <c r="J425" s="12">
        <v>350</v>
      </c>
      <c r="K425" s="208"/>
    </row>
    <row r="426" spans="1:11" outlineLevel="1">
      <c r="A426" s="84"/>
      <c r="B426" s="96">
        <v>625005</v>
      </c>
      <c r="C426" s="97" t="s">
        <v>31</v>
      </c>
      <c r="D426" s="12">
        <v>103</v>
      </c>
      <c r="E426" s="12">
        <v>120</v>
      </c>
      <c r="F426" s="219">
        <v>120</v>
      </c>
      <c r="G426" s="219">
        <v>120</v>
      </c>
      <c r="H426" s="287">
        <v>120</v>
      </c>
      <c r="I426" s="12">
        <v>120</v>
      </c>
      <c r="J426" s="12">
        <v>120</v>
      </c>
      <c r="K426" s="208"/>
    </row>
    <row r="427" spans="1:11" outlineLevel="1">
      <c r="A427" s="84"/>
      <c r="B427" s="96">
        <v>625007</v>
      </c>
      <c r="C427" s="97" t="s">
        <v>96</v>
      </c>
      <c r="D427" s="12">
        <v>488</v>
      </c>
      <c r="E427" s="12">
        <v>570</v>
      </c>
      <c r="F427" s="219">
        <v>520</v>
      </c>
      <c r="G427" s="219">
        <v>520</v>
      </c>
      <c r="H427" s="287">
        <v>520</v>
      </c>
      <c r="I427" s="12">
        <v>520</v>
      </c>
      <c r="J427" s="12">
        <v>520</v>
      </c>
      <c r="K427" s="208"/>
    </row>
    <row r="428" spans="1:11" outlineLevel="1">
      <c r="A428" s="84"/>
      <c r="B428" s="96">
        <v>627</v>
      </c>
      <c r="C428" s="212" t="s">
        <v>303</v>
      </c>
      <c r="D428" s="12">
        <v>180</v>
      </c>
      <c r="E428" s="12">
        <v>180</v>
      </c>
      <c r="F428" s="219">
        <v>180</v>
      </c>
      <c r="G428" s="219">
        <v>180</v>
      </c>
      <c r="H428" s="287">
        <v>180</v>
      </c>
      <c r="I428" s="12">
        <v>180</v>
      </c>
      <c r="J428" s="12">
        <v>180</v>
      </c>
      <c r="K428" s="208"/>
    </row>
    <row r="429" spans="1:11" outlineLevel="1">
      <c r="A429" s="84"/>
      <c r="B429" s="104"/>
      <c r="C429" s="133" t="s">
        <v>98</v>
      </c>
      <c r="D429" s="196">
        <f t="shared" ref="D429:I429" si="84">SUM(D421:D428)</f>
        <v>3791</v>
      </c>
      <c r="E429" s="196">
        <f t="shared" si="84"/>
        <v>4344</v>
      </c>
      <c r="F429" s="196">
        <f t="shared" si="84"/>
        <v>4170</v>
      </c>
      <c r="G429" s="196">
        <f t="shared" si="84"/>
        <v>4170</v>
      </c>
      <c r="H429" s="196">
        <f t="shared" si="84"/>
        <v>4170</v>
      </c>
      <c r="I429" s="196">
        <f t="shared" si="84"/>
        <v>4170</v>
      </c>
      <c r="J429" s="196">
        <f>SUM(J421:J428)</f>
        <v>4170</v>
      </c>
      <c r="K429" s="208"/>
    </row>
    <row r="430" spans="1:11" outlineLevel="1">
      <c r="A430" s="84"/>
      <c r="B430" s="104"/>
      <c r="C430" s="82"/>
      <c r="D430" s="204"/>
      <c r="E430" s="204"/>
      <c r="F430" s="204"/>
      <c r="G430" s="204"/>
      <c r="H430" s="204"/>
      <c r="I430" s="204"/>
      <c r="J430" s="204"/>
      <c r="K430" s="208"/>
    </row>
    <row r="431" spans="1:11" outlineLevel="1">
      <c r="A431" s="84"/>
      <c r="B431" s="134">
        <v>633</v>
      </c>
      <c r="C431" s="134" t="s">
        <v>19</v>
      </c>
      <c r="D431" s="204"/>
      <c r="E431" s="204"/>
      <c r="F431" s="204"/>
      <c r="G431" s="204"/>
      <c r="H431" s="204"/>
      <c r="I431" s="204"/>
      <c r="J431" s="204"/>
      <c r="K431" s="208"/>
    </row>
    <row r="432" spans="1:11" outlineLevel="1">
      <c r="A432" s="84"/>
      <c r="B432" s="87">
        <v>633001</v>
      </c>
      <c r="C432" s="98" t="s">
        <v>194</v>
      </c>
      <c r="D432" s="12">
        <v>617</v>
      </c>
      <c r="E432" s="12">
        <v>0</v>
      </c>
      <c r="F432" s="219">
        <v>100</v>
      </c>
      <c r="G432" s="219">
        <v>0</v>
      </c>
      <c r="H432" s="287">
        <v>100</v>
      </c>
      <c r="I432" s="12">
        <v>100</v>
      </c>
      <c r="J432" s="12">
        <v>100</v>
      </c>
      <c r="K432" s="208"/>
    </row>
    <row r="433" spans="1:11" outlineLevel="1">
      <c r="A433" s="84"/>
      <c r="B433" s="87">
        <v>633009</v>
      </c>
      <c r="C433" s="98" t="s">
        <v>124</v>
      </c>
      <c r="D433" s="12">
        <v>2006</v>
      </c>
      <c r="E433" s="12">
        <v>2179</v>
      </c>
      <c r="F433" s="219">
        <v>2500</v>
      </c>
      <c r="G433" s="219">
        <v>2500</v>
      </c>
      <c r="H433" s="287">
        <v>2500</v>
      </c>
      <c r="I433" s="12">
        <v>2500</v>
      </c>
      <c r="J433" s="12">
        <v>2500</v>
      </c>
      <c r="K433" s="208"/>
    </row>
    <row r="434" spans="1:11" outlineLevel="1">
      <c r="A434" s="84"/>
      <c r="B434" s="86"/>
      <c r="C434" s="133" t="s">
        <v>98</v>
      </c>
      <c r="D434" s="196">
        <f t="shared" ref="D434:J434" si="85">SUM(D432:D433)</f>
        <v>2623</v>
      </c>
      <c r="E434" s="196">
        <f t="shared" si="85"/>
        <v>2179</v>
      </c>
      <c r="F434" s="196">
        <f t="shared" si="85"/>
        <v>2600</v>
      </c>
      <c r="G434" s="196">
        <f t="shared" si="85"/>
        <v>2500</v>
      </c>
      <c r="H434" s="196">
        <f t="shared" si="85"/>
        <v>2600</v>
      </c>
      <c r="I434" s="196">
        <f t="shared" si="85"/>
        <v>2600</v>
      </c>
      <c r="J434" s="196">
        <f t="shared" si="85"/>
        <v>2600</v>
      </c>
      <c r="K434" s="208"/>
    </row>
    <row r="435" spans="1:11" ht="13.5" outlineLevel="1" thickBot="1">
      <c r="A435" s="84"/>
      <c r="B435" s="86"/>
      <c r="C435" s="82"/>
      <c r="D435" s="204"/>
      <c r="E435" s="204"/>
      <c r="F435" s="204"/>
      <c r="G435" s="204"/>
      <c r="H435" s="204"/>
      <c r="I435" s="204"/>
      <c r="J435" s="204"/>
      <c r="K435" s="208"/>
    </row>
    <row r="436" spans="1:11" ht="13.5" outlineLevel="1" thickBot="1">
      <c r="A436" s="69" t="s">
        <v>12</v>
      </c>
      <c r="B436" s="70"/>
      <c r="C436" s="71"/>
      <c r="D436" s="99">
        <f t="shared" ref="D436:J436" si="86">D441+D452+D456</f>
        <v>23669</v>
      </c>
      <c r="E436" s="99">
        <f t="shared" si="86"/>
        <v>23620</v>
      </c>
      <c r="F436" s="99">
        <f t="shared" si="86"/>
        <v>29550</v>
      </c>
      <c r="G436" s="99">
        <f t="shared" si="86"/>
        <v>17680</v>
      </c>
      <c r="H436" s="99">
        <f t="shared" si="86"/>
        <v>24850</v>
      </c>
      <c r="I436" s="99">
        <f t="shared" si="86"/>
        <v>26850</v>
      </c>
      <c r="J436" s="99">
        <f t="shared" si="86"/>
        <v>26850</v>
      </c>
      <c r="K436" s="208"/>
    </row>
    <row r="437" spans="1:11" outlineLevel="1">
      <c r="A437" s="84"/>
      <c r="B437" s="111">
        <v>611</v>
      </c>
      <c r="C437" s="110" t="s">
        <v>26</v>
      </c>
      <c r="D437" s="12">
        <v>9439</v>
      </c>
      <c r="E437" s="12">
        <v>11608</v>
      </c>
      <c r="F437" s="219">
        <v>13860</v>
      </c>
      <c r="G437" s="219">
        <v>10000</v>
      </c>
      <c r="H437" s="287">
        <v>13860</v>
      </c>
      <c r="I437" s="12">
        <v>13860</v>
      </c>
      <c r="J437" s="12">
        <v>13860</v>
      </c>
      <c r="K437" s="208"/>
    </row>
    <row r="438" spans="1:11" outlineLevel="1">
      <c r="A438" s="84"/>
      <c r="B438" s="102">
        <v>612</v>
      </c>
      <c r="C438" s="213" t="s">
        <v>122</v>
      </c>
      <c r="D438" s="12">
        <v>2410</v>
      </c>
      <c r="E438" s="12">
        <v>1983</v>
      </c>
      <c r="F438" s="219">
        <v>2400</v>
      </c>
      <c r="G438" s="219">
        <v>1500</v>
      </c>
      <c r="H438" s="287">
        <v>2400</v>
      </c>
      <c r="I438" s="12">
        <v>2400</v>
      </c>
      <c r="J438" s="12">
        <v>2400</v>
      </c>
      <c r="K438" s="208"/>
    </row>
    <row r="439" spans="1:11" outlineLevel="1">
      <c r="A439" s="84"/>
      <c r="B439" s="102">
        <v>614</v>
      </c>
      <c r="C439" s="212" t="s">
        <v>192</v>
      </c>
      <c r="D439" s="12">
        <v>1300</v>
      </c>
      <c r="E439" s="12">
        <v>750</v>
      </c>
      <c r="F439" s="219">
        <v>0</v>
      </c>
      <c r="G439" s="219">
        <v>0</v>
      </c>
      <c r="H439" s="287">
        <v>0</v>
      </c>
      <c r="I439" s="12">
        <v>0</v>
      </c>
      <c r="J439" s="12">
        <v>0</v>
      </c>
      <c r="K439" s="208"/>
    </row>
    <row r="440" spans="1:11" outlineLevel="1">
      <c r="A440" s="84"/>
      <c r="B440" s="96">
        <v>642013</v>
      </c>
      <c r="C440" s="212" t="s">
        <v>167</v>
      </c>
      <c r="D440" s="12">
        <v>0</v>
      </c>
      <c r="E440" s="12">
        <v>0</v>
      </c>
      <c r="F440" s="219">
        <v>2700</v>
      </c>
      <c r="G440" s="219">
        <v>0</v>
      </c>
      <c r="H440" s="287">
        <v>0</v>
      </c>
      <c r="I440" s="12">
        <v>0</v>
      </c>
      <c r="J440" s="12">
        <v>0</v>
      </c>
      <c r="K440" s="208"/>
    </row>
    <row r="441" spans="1:11" outlineLevel="1">
      <c r="A441" s="84"/>
      <c r="B441" s="108"/>
      <c r="C441" s="133" t="s">
        <v>98</v>
      </c>
      <c r="D441" s="196">
        <f t="shared" ref="D441:J441" si="87">SUM(D437:D440)</f>
        <v>13149</v>
      </c>
      <c r="E441" s="196">
        <f t="shared" si="87"/>
        <v>14341</v>
      </c>
      <c r="F441" s="196">
        <f t="shared" si="87"/>
        <v>18960</v>
      </c>
      <c r="G441" s="196">
        <f t="shared" si="87"/>
        <v>11500</v>
      </c>
      <c r="H441" s="196">
        <f t="shared" si="87"/>
        <v>16260</v>
      </c>
      <c r="I441" s="196">
        <f t="shared" si="87"/>
        <v>16260</v>
      </c>
      <c r="J441" s="196">
        <f t="shared" si="87"/>
        <v>16260</v>
      </c>
      <c r="K441" s="208"/>
    </row>
    <row r="442" spans="1:11" outlineLevel="1">
      <c r="A442" s="84"/>
      <c r="B442" s="108"/>
      <c r="C442" s="82"/>
      <c r="D442" s="204"/>
      <c r="E442" s="204"/>
      <c r="F442" s="204"/>
      <c r="G442" s="204"/>
      <c r="H442" s="204"/>
      <c r="I442" s="204"/>
      <c r="J442" s="204"/>
      <c r="K442" s="208"/>
    </row>
    <row r="443" spans="1:11" outlineLevel="1">
      <c r="A443" s="84"/>
      <c r="B443" s="134">
        <v>620</v>
      </c>
      <c r="C443" s="139" t="s">
        <v>110</v>
      </c>
      <c r="D443" s="204"/>
      <c r="E443" s="204"/>
      <c r="F443" s="204"/>
      <c r="G443" s="204"/>
      <c r="H443" s="204"/>
      <c r="I443" s="204"/>
      <c r="J443" s="204"/>
      <c r="K443" s="208"/>
    </row>
    <row r="444" spans="1:11" outlineLevel="1">
      <c r="A444" s="84"/>
      <c r="B444" s="102">
        <v>621</v>
      </c>
      <c r="C444" s="102" t="s">
        <v>93</v>
      </c>
      <c r="D444" s="12">
        <v>1344</v>
      </c>
      <c r="E444" s="12">
        <v>1415</v>
      </c>
      <c r="F444" s="219">
        <v>1750</v>
      </c>
      <c r="G444" s="219">
        <v>1150</v>
      </c>
      <c r="H444" s="287">
        <v>1750</v>
      </c>
      <c r="I444" s="12">
        <v>1750</v>
      </c>
      <c r="J444" s="12">
        <v>1750</v>
      </c>
      <c r="K444" s="208"/>
    </row>
    <row r="445" spans="1:11" outlineLevel="1">
      <c r="A445" s="84"/>
      <c r="B445" s="96">
        <v>625001</v>
      </c>
      <c r="C445" s="102" t="s">
        <v>27</v>
      </c>
      <c r="D445" s="12">
        <v>186</v>
      </c>
      <c r="E445" s="12">
        <v>202</v>
      </c>
      <c r="F445" s="219">
        <v>240</v>
      </c>
      <c r="G445" s="219">
        <v>120</v>
      </c>
      <c r="H445" s="287">
        <v>240</v>
      </c>
      <c r="I445" s="12">
        <v>240</v>
      </c>
      <c r="J445" s="12">
        <v>240</v>
      </c>
      <c r="K445" s="208"/>
    </row>
    <row r="446" spans="1:11" outlineLevel="1">
      <c r="A446" s="84"/>
      <c r="B446" s="96">
        <v>625002</v>
      </c>
      <c r="C446" s="102" t="s">
        <v>28</v>
      </c>
      <c r="D446" s="12">
        <v>1857</v>
      </c>
      <c r="E446" s="12">
        <v>2024</v>
      </c>
      <c r="F446" s="219">
        <v>2440</v>
      </c>
      <c r="G446" s="219">
        <v>1610</v>
      </c>
      <c r="H446" s="287">
        <v>2440</v>
      </c>
      <c r="I446" s="12">
        <v>2440</v>
      </c>
      <c r="J446" s="12">
        <v>2440</v>
      </c>
      <c r="K446" s="208"/>
    </row>
    <row r="447" spans="1:11" outlineLevel="1">
      <c r="A447" s="84"/>
      <c r="B447" s="96">
        <v>625003</v>
      </c>
      <c r="C447" s="102" t="s">
        <v>29</v>
      </c>
      <c r="D447" s="12">
        <v>106</v>
      </c>
      <c r="E447" s="12">
        <v>115</v>
      </c>
      <c r="F447" s="219">
        <v>140</v>
      </c>
      <c r="G447" s="219">
        <v>100</v>
      </c>
      <c r="H447" s="287">
        <v>140</v>
      </c>
      <c r="I447" s="12">
        <v>140</v>
      </c>
      <c r="J447" s="12">
        <v>140</v>
      </c>
      <c r="K447" s="208"/>
    </row>
    <row r="448" spans="1:11" outlineLevel="1">
      <c r="A448" s="84"/>
      <c r="B448" s="96">
        <v>625004</v>
      </c>
      <c r="C448" s="102" t="s">
        <v>30</v>
      </c>
      <c r="D448" s="12">
        <v>0</v>
      </c>
      <c r="E448" s="12">
        <v>0</v>
      </c>
      <c r="F448" s="219">
        <v>0</v>
      </c>
      <c r="G448" s="219">
        <v>0</v>
      </c>
      <c r="H448" s="287">
        <v>0</v>
      </c>
      <c r="I448" s="12">
        <v>0</v>
      </c>
      <c r="J448" s="12">
        <v>0</v>
      </c>
      <c r="K448" s="208"/>
    </row>
    <row r="449" spans="1:11" outlineLevel="1">
      <c r="A449" s="84"/>
      <c r="B449" s="96">
        <v>625005</v>
      </c>
      <c r="C449" s="102" t="s">
        <v>31</v>
      </c>
      <c r="D449" s="12">
        <v>0</v>
      </c>
      <c r="E449" s="12">
        <v>0</v>
      </c>
      <c r="F449" s="219">
        <v>0</v>
      </c>
      <c r="G449" s="219">
        <v>0</v>
      </c>
      <c r="H449" s="287">
        <v>0</v>
      </c>
      <c r="I449" s="12">
        <v>0</v>
      </c>
      <c r="J449" s="12">
        <v>0</v>
      </c>
      <c r="K449" s="208"/>
    </row>
    <row r="450" spans="1:11" outlineLevel="1">
      <c r="A450" s="84"/>
      <c r="B450" s="96">
        <v>625007</v>
      </c>
      <c r="C450" s="97" t="s">
        <v>96</v>
      </c>
      <c r="D450" s="12">
        <v>630</v>
      </c>
      <c r="E450" s="12">
        <v>686</v>
      </c>
      <c r="F450" s="219">
        <v>840</v>
      </c>
      <c r="G450" s="219">
        <v>550</v>
      </c>
      <c r="H450" s="287">
        <v>840</v>
      </c>
      <c r="I450" s="12">
        <v>840</v>
      </c>
      <c r="J450" s="12">
        <v>840</v>
      </c>
      <c r="K450" s="208"/>
    </row>
    <row r="451" spans="1:11" outlineLevel="1">
      <c r="A451" s="84"/>
      <c r="B451" s="87">
        <v>627</v>
      </c>
      <c r="C451" s="98" t="s">
        <v>97</v>
      </c>
      <c r="D451" s="12">
        <v>180</v>
      </c>
      <c r="E451" s="12">
        <v>180</v>
      </c>
      <c r="F451" s="219">
        <v>180</v>
      </c>
      <c r="G451" s="219">
        <v>150</v>
      </c>
      <c r="H451" s="287">
        <v>180</v>
      </c>
      <c r="I451" s="12">
        <v>180</v>
      </c>
      <c r="J451" s="12">
        <v>180</v>
      </c>
      <c r="K451" s="208"/>
    </row>
    <row r="452" spans="1:11" outlineLevel="1">
      <c r="A452" s="84"/>
      <c r="B452" s="104"/>
      <c r="C452" s="133" t="s">
        <v>98</v>
      </c>
      <c r="D452" s="196">
        <f t="shared" ref="D452:J452" si="88">SUM(D444:D451)</f>
        <v>4303</v>
      </c>
      <c r="E452" s="196">
        <f t="shared" si="88"/>
        <v>4622</v>
      </c>
      <c r="F452" s="196">
        <f t="shared" si="88"/>
        <v>5590</v>
      </c>
      <c r="G452" s="196">
        <f t="shared" si="88"/>
        <v>3680</v>
      </c>
      <c r="H452" s="196">
        <f t="shared" si="88"/>
        <v>5590</v>
      </c>
      <c r="I452" s="196">
        <f t="shared" si="88"/>
        <v>5590</v>
      </c>
      <c r="J452" s="196">
        <f t="shared" si="88"/>
        <v>5590</v>
      </c>
      <c r="K452" s="208"/>
    </row>
    <row r="453" spans="1:11" outlineLevel="1">
      <c r="A453" s="84"/>
      <c r="B453" s="104"/>
      <c r="C453" s="82"/>
      <c r="D453" s="204"/>
      <c r="E453" s="204"/>
      <c r="F453" s="204"/>
      <c r="G453" s="204"/>
      <c r="H453" s="204"/>
      <c r="I453" s="204"/>
      <c r="J453" s="204"/>
      <c r="K453" s="208"/>
    </row>
    <row r="454" spans="1:11" outlineLevel="1">
      <c r="A454" s="84"/>
      <c r="B454" s="134">
        <v>635</v>
      </c>
      <c r="C454" s="134" t="s">
        <v>20</v>
      </c>
      <c r="D454" s="204"/>
      <c r="E454" s="204"/>
      <c r="F454" s="204"/>
      <c r="G454" s="204"/>
      <c r="H454" s="204"/>
      <c r="I454" s="204"/>
      <c r="J454" s="204"/>
      <c r="K454" s="208"/>
    </row>
    <row r="455" spans="1:11" outlineLevel="1">
      <c r="A455" s="84"/>
      <c r="B455" s="87">
        <v>635005</v>
      </c>
      <c r="C455" s="98" t="s">
        <v>125</v>
      </c>
      <c r="D455" s="12">
        <v>6217</v>
      </c>
      <c r="E455" s="12">
        <v>4657</v>
      </c>
      <c r="F455" s="219">
        <v>5000</v>
      </c>
      <c r="G455" s="219">
        <v>2500</v>
      </c>
      <c r="H455" s="287">
        <v>3000</v>
      </c>
      <c r="I455" s="12">
        <v>5000</v>
      </c>
      <c r="J455" s="12">
        <v>5000</v>
      </c>
      <c r="K455" s="208"/>
    </row>
    <row r="456" spans="1:11" outlineLevel="1">
      <c r="A456" s="84"/>
      <c r="B456" s="86"/>
      <c r="C456" s="133" t="s">
        <v>98</v>
      </c>
      <c r="D456" s="196">
        <f t="shared" ref="D456:J456" si="89">SUM(D455:D455)</f>
        <v>6217</v>
      </c>
      <c r="E456" s="196">
        <f t="shared" si="89"/>
        <v>4657</v>
      </c>
      <c r="F456" s="196">
        <f t="shared" si="89"/>
        <v>5000</v>
      </c>
      <c r="G456" s="196">
        <f t="shared" si="89"/>
        <v>2500</v>
      </c>
      <c r="H456" s="196">
        <f t="shared" si="89"/>
        <v>3000</v>
      </c>
      <c r="I456" s="196">
        <f t="shared" si="89"/>
        <v>5000</v>
      </c>
      <c r="J456" s="196">
        <f t="shared" si="89"/>
        <v>5000</v>
      </c>
      <c r="K456" s="208"/>
    </row>
    <row r="457" spans="1:11" ht="13.5" outlineLevel="1" thickBot="1">
      <c r="A457" s="84"/>
      <c r="B457" s="84"/>
      <c r="C457" s="93"/>
      <c r="D457" s="204"/>
      <c r="E457" s="204"/>
      <c r="F457" s="204"/>
      <c r="G457" s="204"/>
      <c r="H457" s="204"/>
      <c r="I457" s="204"/>
      <c r="J457" s="204"/>
      <c r="K457" s="208"/>
    </row>
    <row r="458" spans="1:11" ht="13.5" outlineLevel="1" thickBot="1">
      <c r="A458" s="69" t="s">
        <v>248</v>
      </c>
      <c r="B458" s="73"/>
      <c r="C458" s="72"/>
      <c r="D458" s="48">
        <f t="shared" ref="D458:J458" si="90">D462+D473+D478+D483+D489+D499</f>
        <v>74692</v>
      </c>
      <c r="E458" s="48">
        <f t="shared" si="90"/>
        <v>51137</v>
      </c>
      <c r="F458" s="48">
        <f t="shared" si="90"/>
        <v>60620</v>
      </c>
      <c r="G458" s="48">
        <f t="shared" si="90"/>
        <v>44680</v>
      </c>
      <c r="H458" s="48">
        <f t="shared" si="90"/>
        <v>60620</v>
      </c>
      <c r="I458" s="48">
        <f t="shared" si="90"/>
        <v>50770</v>
      </c>
      <c r="J458" s="48">
        <f t="shared" si="90"/>
        <v>50770</v>
      </c>
      <c r="K458" s="208"/>
    </row>
    <row r="459" spans="1:11" outlineLevel="1">
      <c r="A459" s="84"/>
      <c r="B459" s="102">
        <v>611</v>
      </c>
      <c r="C459" s="98" t="s">
        <v>187</v>
      </c>
      <c r="D459" s="12">
        <v>11133</v>
      </c>
      <c r="E459" s="12">
        <v>12956</v>
      </c>
      <c r="F459" s="219">
        <v>13200</v>
      </c>
      <c r="G459" s="219">
        <v>13200</v>
      </c>
      <c r="H459" s="287">
        <v>13200</v>
      </c>
      <c r="I459" s="12">
        <v>13200</v>
      </c>
      <c r="J459" s="12">
        <v>13200</v>
      </c>
      <c r="K459" s="208"/>
    </row>
    <row r="460" spans="1:11" outlineLevel="1">
      <c r="A460" s="84"/>
      <c r="B460" s="102">
        <v>612</v>
      </c>
      <c r="C460" s="212" t="s">
        <v>122</v>
      </c>
      <c r="D460" s="12">
        <v>1197</v>
      </c>
      <c r="E460" s="12">
        <v>1125</v>
      </c>
      <c r="F460" s="219">
        <v>1500</v>
      </c>
      <c r="G460" s="219">
        <v>1500</v>
      </c>
      <c r="H460" s="287">
        <v>1500</v>
      </c>
      <c r="I460" s="12">
        <v>1500</v>
      </c>
      <c r="J460" s="12">
        <v>1500</v>
      </c>
      <c r="K460" s="208"/>
    </row>
    <row r="461" spans="1:11" outlineLevel="1">
      <c r="A461" s="84"/>
      <c r="B461" s="102">
        <v>614</v>
      </c>
      <c r="C461" s="212" t="s">
        <v>192</v>
      </c>
      <c r="D461" s="12">
        <v>1300</v>
      </c>
      <c r="E461" s="12">
        <v>750</v>
      </c>
      <c r="F461" s="219">
        <v>0</v>
      </c>
      <c r="G461" s="219">
        <v>30</v>
      </c>
      <c r="H461" s="287">
        <v>0</v>
      </c>
      <c r="I461" s="12">
        <v>0</v>
      </c>
      <c r="J461" s="12">
        <v>0</v>
      </c>
      <c r="K461" s="208"/>
    </row>
    <row r="462" spans="1:11" outlineLevel="1">
      <c r="A462" s="84"/>
      <c r="B462" s="108"/>
      <c r="C462" s="133" t="s">
        <v>98</v>
      </c>
      <c r="D462" s="196">
        <f t="shared" ref="D462:J462" si="91">SUM(D459:D461)</f>
        <v>13630</v>
      </c>
      <c r="E462" s="196">
        <f t="shared" si="91"/>
        <v>14831</v>
      </c>
      <c r="F462" s="196">
        <f t="shared" si="91"/>
        <v>14700</v>
      </c>
      <c r="G462" s="196">
        <f t="shared" si="91"/>
        <v>14730</v>
      </c>
      <c r="H462" s="196">
        <f t="shared" si="91"/>
        <v>14700</v>
      </c>
      <c r="I462" s="196">
        <f t="shared" si="91"/>
        <v>14700</v>
      </c>
      <c r="J462" s="196">
        <f t="shared" si="91"/>
        <v>14700</v>
      </c>
      <c r="K462" s="208"/>
    </row>
    <row r="463" spans="1:11" outlineLevel="1">
      <c r="A463" s="84"/>
      <c r="B463" s="108"/>
      <c r="C463" s="82"/>
      <c r="D463" s="204"/>
      <c r="E463" s="204"/>
      <c r="F463" s="204"/>
      <c r="G463" s="204"/>
      <c r="H463" s="204"/>
      <c r="I463" s="204"/>
      <c r="J463" s="204"/>
      <c r="K463" s="208"/>
    </row>
    <row r="464" spans="1:11" outlineLevel="1">
      <c r="A464" s="84"/>
      <c r="B464" s="134">
        <v>620</v>
      </c>
      <c r="C464" s="139" t="s">
        <v>110</v>
      </c>
      <c r="D464" s="204"/>
      <c r="E464" s="204"/>
      <c r="F464" s="204"/>
      <c r="G464" s="204"/>
      <c r="H464" s="204"/>
      <c r="I464" s="204"/>
      <c r="J464" s="204"/>
      <c r="K464" s="208"/>
    </row>
    <row r="465" spans="1:11" outlineLevel="1">
      <c r="A465" s="84"/>
      <c r="B465" s="102">
        <v>621</v>
      </c>
      <c r="C465" s="102" t="s">
        <v>160</v>
      </c>
      <c r="D465" s="12">
        <v>1392</v>
      </c>
      <c r="E465" s="12">
        <v>1463</v>
      </c>
      <c r="F465" s="219">
        <v>1480</v>
      </c>
      <c r="G465" s="219">
        <v>1480</v>
      </c>
      <c r="H465" s="287">
        <v>1480</v>
      </c>
      <c r="I465" s="12">
        <v>1480</v>
      </c>
      <c r="J465" s="12">
        <v>1480</v>
      </c>
      <c r="K465" s="208"/>
    </row>
    <row r="466" spans="1:11" outlineLevel="1">
      <c r="A466" s="84"/>
      <c r="B466" s="96">
        <v>625001</v>
      </c>
      <c r="C466" s="102" t="s">
        <v>27</v>
      </c>
      <c r="D466" s="12">
        <v>192</v>
      </c>
      <c r="E466" s="12">
        <v>209</v>
      </c>
      <c r="F466" s="219">
        <v>210</v>
      </c>
      <c r="G466" s="219">
        <v>210</v>
      </c>
      <c r="H466" s="287">
        <v>210</v>
      </c>
      <c r="I466" s="12">
        <v>210</v>
      </c>
      <c r="J466" s="12">
        <v>210</v>
      </c>
      <c r="K466" s="208"/>
    </row>
    <row r="467" spans="1:11" outlineLevel="1">
      <c r="A467" s="84"/>
      <c r="B467" s="96">
        <v>625002</v>
      </c>
      <c r="C467" s="102" t="s">
        <v>28</v>
      </c>
      <c r="D467" s="12">
        <v>1924</v>
      </c>
      <c r="E467" s="12">
        <v>2092</v>
      </c>
      <c r="F467" s="219">
        <v>2080</v>
      </c>
      <c r="G467" s="219">
        <v>2080</v>
      </c>
      <c r="H467" s="287">
        <v>2080</v>
      </c>
      <c r="I467" s="12">
        <v>2080</v>
      </c>
      <c r="J467" s="12">
        <v>2080</v>
      </c>
      <c r="K467" s="208"/>
    </row>
    <row r="468" spans="1:11" outlineLevel="1">
      <c r="A468" s="84"/>
      <c r="B468" s="96">
        <v>625003</v>
      </c>
      <c r="C468" s="102" t="s">
        <v>29</v>
      </c>
      <c r="D468" s="12">
        <v>110</v>
      </c>
      <c r="E468" s="12">
        <v>120</v>
      </c>
      <c r="F468" s="219">
        <v>120</v>
      </c>
      <c r="G468" s="219">
        <v>120</v>
      </c>
      <c r="H468" s="287">
        <v>120</v>
      </c>
      <c r="I468" s="12">
        <v>120</v>
      </c>
      <c r="J468" s="12">
        <v>120</v>
      </c>
      <c r="K468" s="208"/>
    </row>
    <row r="469" spans="1:11" outlineLevel="1">
      <c r="A469" s="84"/>
      <c r="B469" s="96">
        <v>625004</v>
      </c>
      <c r="C469" s="102" t="s">
        <v>30</v>
      </c>
      <c r="D469" s="12">
        <v>412</v>
      </c>
      <c r="E469" s="12">
        <v>448</v>
      </c>
      <c r="F469" s="219">
        <v>450</v>
      </c>
      <c r="G469" s="219">
        <v>450</v>
      </c>
      <c r="H469" s="287">
        <v>450</v>
      </c>
      <c r="I469" s="12">
        <v>450</v>
      </c>
      <c r="J469" s="12">
        <v>450</v>
      </c>
      <c r="K469" s="208"/>
    </row>
    <row r="470" spans="1:11" outlineLevel="1">
      <c r="A470" s="84"/>
      <c r="B470" s="96">
        <v>625005</v>
      </c>
      <c r="C470" s="102" t="s">
        <v>31</v>
      </c>
      <c r="D470" s="12">
        <v>137</v>
      </c>
      <c r="E470" s="12">
        <v>149</v>
      </c>
      <c r="F470" s="219">
        <v>150</v>
      </c>
      <c r="G470" s="219">
        <v>150</v>
      </c>
      <c r="H470" s="287">
        <v>150</v>
      </c>
      <c r="I470" s="12">
        <v>150</v>
      </c>
      <c r="J470" s="12">
        <v>150</v>
      </c>
      <c r="K470" s="208"/>
    </row>
    <row r="471" spans="1:11" outlineLevel="1">
      <c r="A471" s="84"/>
      <c r="B471" s="96">
        <v>625007</v>
      </c>
      <c r="C471" s="97" t="s">
        <v>96</v>
      </c>
      <c r="D471" s="12">
        <v>653</v>
      </c>
      <c r="E471" s="12">
        <v>710</v>
      </c>
      <c r="F471" s="219">
        <v>700</v>
      </c>
      <c r="G471" s="219">
        <v>700</v>
      </c>
      <c r="H471" s="287">
        <v>700</v>
      </c>
      <c r="I471" s="12">
        <v>700</v>
      </c>
      <c r="J471" s="12">
        <v>700</v>
      </c>
      <c r="K471" s="208"/>
    </row>
    <row r="472" spans="1:11" outlineLevel="1">
      <c r="A472" s="84"/>
      <c r="B472" s="238">
        <v>627</v>
      </c>
      <c r="C472" s="212" t="s">
        <v>303</v>
      </c>
      <c r="D472" s="12">
        <v>180</v>
      </c>
      <c r="E472" s="12">
        <v>180</v>
      </c>
      <c r="F472" s="219">
        <v>180</v>
      </c>
      <c r="G472" s="219">
        <v>180</v>
      </c>
      <c r="H472" s="287">
        <v>180</v>
      </c>
      <c r="I472" s="12">
        <v>180</v>
      </c>
      <c r="J472" s="12">
        <v>180</v>
      </c>
      <c r="K472" s="208"/>
    </row>
    <row r="473" spans="1:11" outlineLevel="1">
      <c r="A473" s="84"/>
      <c r="B473" s="104"/>
      <c r="C473" s="133" t="s">
        <v>98</v>
      </c>
      <c r="D473" s="196">
        <f t="shared" ref="D473:I473" si="92">SUM(D465:D472)</f>
        <v>5000</v>
      </c>
      <c r="E473" s="196">
        <f t="shared" si="92"/>
        <v>5371</v>
      </c>
      <c r="F473" s="196">
        <f t="shared" si="92"/>
        <v>5370</v>
      </c>
      <c r="G473" s="196">
        <f t="shared" si="92"/>
        <v>5370</v>
      </c>
      <c r="H473" s="196">
        <f t="shared" si="92"/>
        <v>5370</v>
      </c>
      <c r="I473" s="196">
        <f t="shared" si="92"/>
        <v>5370</v>
      </c>
      <c r="J473" s="196">
        <f t="shared" ref="J473" si="93">SUM(J465:J472)</f>
        <v>5370</v>
      </c>
      <c r="K473" s="208"/>
    </row>
    <row r="474" spans="1:11" outlineLevel="1">
      <c r="A474" s="84"/>
      <c r="B474" s="104"/>
      <c r="C474" s="82"/>
      <c r="D474" s="204"/>
      <c r="E474" s="204"/>
      <c r="F474" s="204"/>
      <c r="G474" s="204"/>
      <c r="H474" s="204"/>
      <c r="I474" s="204"/>
      <c r="J474" s="204"/>
      <c r="K474" s="208"/>
    </row>
    <row r="475" spans="1:11" outlineLevel="1">
      <c r="A475" s="85"/>
      <c r="B475" s="134">
        <v>632</v>
      </c>
      <c r="C475" s="139" t="s">
        <v>18</v>
      </c>
      <c r="D475" s="204"/>
      <c r="E475" s="204"/>
      <c r="F475" s="204"/>
      <c r="G475" s="204"/>
      <c r="H475" s="204"/>
      <c r="I475" s="204"/>
      <c r="J475" s="204"/>
      <c r="K475" s="208"/>
    </row>
    <row r="476" spans="1:11" outlineLevel="1">
      <c r="A476" s="84"/>
      <c r="B476" s="92" t="s">
        <v>9</v>
      </c>
      <c r="C476" s="88" t="s">
        <v>32</v>
      </c>
      <c r="D476" s="12">
        <v>2193</v>
      </c>
      <c r="E476" s="12">
        <v>1410</v>
      </c>
      <c r="F476" s="219">
        <v>2200</v>
      </c>
      <c r="G476" s="219">
        <v>2200</v>
      </c>
      <c r="H476" s="287">
        <v>2200</v>
      </c>
      <c r="I476" s="12">
        <v>2200</v>
      </c>
      <c r="J476" s="12">
        <v>2200</v>
      </c>
      <c r="K476" s="208"/>
    </row>
    <row r="477" spans="1:11" outlineLevel="1">
      <c r="A477" s="84"/>
      <c r="B477" s="87">
        <v>632002</v>
      </c>
      <c r="C477" s="88" t="s">
        <v>161</v>
      </c>
      <c r="D477" s="12">
        <v>231</v>
      </c>
      <c r="E477" s="12">
        <v>259</v>
      </c>
      <c r="F477" s="219">
        <v>600</v>
      </c>
      <c r="G477" s="219">
        <v>450</v>
      </c>
      <c r="H477" s="287">
        <v>600</v>
      </c>
      <c r="I477" s="12">
        <v>600</v>
      </c>
      <c r="J477" s="12">
        <v>600</v>
      </c>
      <c r="K477" s="208"/>
    </row>
    <row r="478" spans="1:11" outlineLevel="1">
      <c r="A478" s="84"/>
      <c r="B478" s="84"/>
      <c r="C478" s="133" t="s">
        <v>98</v>
      </c>
      <c r="D478" s="201">
        <f t="shared" ref="D478:J478" si="94">SUM(D476:D477)</f>
        <v>2424</v>
      </c>
      <c r="E478" s="201">
        <f t="shared" si="94"/>
        <v>1669</v>
      </c>
      <c r="F478" s="201">
        <f t="shared" si="94"/>
        <v>2800</v>
      </c>
      <c r="G478" s="201">
        <f t="shared" si="94"/>
        <v>2650</v>
      </c>
      <c r="H478" s="201">
        <f t="shared" si="94"/>
        <v>2800</v>
      </c>
      <c r="I478" s="201">
        <f t="shared" si="94"/>
        <v>2800</v>
      </c>
      <c r="J478" s="201">
        <f t="shared" si="94"/>
        <v>2800</v>
      </c>
      <c r="K478" s="208"/>
    </row>
    <row r="479" spans="1:11" outlineLevel="1">
      <c r="A479" s="84"/>
      <c r="B479" s="84"/>
      <c r="C479" s="82"/>
      <c r="D479" s="204"/>
      <c r="E479" s="204"/>
      <c r="F479" s="204"/>
      <c r="G479" s="204"/>
      <c r="H479" s="204"/>
      <c r="I479" s="204"/>
      <c r="J479" s="204"/>
      <c r="K479" s="208"/>
    </row>
    <row r="480" spans="1:11" outlineLevel="1">
      <c r="A480" s="85"/>
      <c r="B480" s="134">
        <v>633</v>
      </c>
      <c r="C480" s="139" t="s">
        <v>149</v>
      </c>
      <c r="D480" s="204"/>
      <c r="E480" s="204"/>
      <c r="F480" s="204"/>
      <c r="G480" s="204"/>
      <c r="H480" s="204"/>
      <c r="I480" s="204"/>
      <c r="J480" s="204"/>
      <c r="K480" s="208"/>
    </row>
    <row r="481" spans="1:11" outlineLevel="1">
      <c r="A481" s="84"/>
      <c r="B481" s="87">
        <v>633006</v>
      </c>
      <c r="C481" s="88" t="s">
        <v>156</v>
      </c>
      <c r="D481" s="12">
        <v>841</v>
      </c>
      <c r="E481" s="12">
        <v>89</v>
      </c>
      <c r="F481" s="219">
        <v>500</v>
      </c>
      <c r="G481" s="219">
        <v>30</v>
      </c>
      <c r="H481" s="287">
        <v>500</v>
      </c>
      <c r="I481" s="12">
        <v>500</v>
      </c>
      <c r="J481" s="12">
        <v>500</v>
      </c>
      <c r="K481" s="208"/>
    </row>
    <row r="482" spans="1:11" outlineLevel="1">
      <c r="A482" s="84"/>
      <c r="B482" s="87">
        <v>633015</v>
      </c>
      <c r="C482" s="88" t="s">
        <v>113</v>
      </c>
      <c r="D482" s="12">
        <v>670</v>
      </c>
      <c r="E482" s="12">
        <v>926</v>
      </c>
      <c r="F482" s="219">
        <v>650</v>
      </c>
      <c r="G482" s="219">
        <v>400</v>
      </c>
      <c r="H482" s="287">
        <v>650</v>
      </c>
      <c r="I482" s="12">
        <v>650</v>
      </c>
      <c r="J482" s="12">
        <v>650</v>
      </c>
      <c r="K482" s="208"/>
    </row>
    <row r="483" spans="1:11" outlineLevel="1">
      <c r="A483" s="84"/>
      <c r="B483" s="86"/>
      <c r="C483" s="133" t="s">
        <v>98</v>
      </c>
      <c r="D483" s="196">
        <f t="shared" ref="D483:J483" si="95">SUM(D481:D482)</f>
        <v>1511</v>
      </c>
      <c r="E483" s="196">
        <f t="shared" si="95"/>
        <v>1015</v>
      </c>
      <c r="F483" s="196">
        <f t="shared" si="95"/>
        <v>1150</v>
      </c>
      <c r="G483" s="196">
        <f t="shared" si="95"/>
        <v>430</v>
      </c>
      <c r="H483" s="196">
        <f t="shared" si="95"/>
        <v>1150</v>
      </c>
      <c r="I483" s="196">
        <f t="shared" si="95"/>
        <v>1150</v>
      </c>
      <c r="J483" s="196">
        <f t="shared" si="95"/>
        <v>1150</v>
      </c>
      <c r="K483" s="208"/>
    </row>
    <row r="484" spans="1:11" outlineLevel="1">
      <c r="A484" s="84"/>
      <c r="B484" s="86"/>
      <c r="C484" s="82"/>
      <c r="D484" s="204"/>
      <c r="E484" s="204"/>
      <c r="F484" s="204"/>
      <c r="G484" s="204"/>
      <c r="H484" s="204"/>
      <c r="I484" s="204"/>
      <c r="J484" s="204"/>
      <c r="K484" s="208"/>
    </row>
    <row r="485" spans="1:11" outlineLevel="1">
      <c r="A485" s="85"/>
      <c r="B485" s="134">
        <v>635</v>
      </c>
      <c r="C485" s="134" t="s">
        <v>20</v>
      </c>
      <c r="D485" s="204"/>
      <c r="E485" s="204"/>
      <c r="F485" s="204"/>
      <c r="G485" s="204"/>
      <c r="H485" s="204"/>
      <c r="I485" s="204"/>
      <c r="J485" s="204"/>
      <c r="K485" s="208"/>
    </row>
    <row r="486" spans="1:11" outlineLevel="1">
      <c r="A486" s="84"/>
      <c r="B486" s="87">
        <v>635004</v>
      </c>
      <c r="C486" s="88" t="s">
        <v>150</v>
      </c>
      <c r="D486" s="12">
        <v>144</v>
      </c>
      <c r="E486" s="12">
        <v>0</v>
      </c>
      <c r="F486" s="219">
        <v>100</v>
      </c>
      <c r="G486" s="219">
        <v>0</v>
      </c>
      <c r="H486" s="287">
        <v>100</v>
      </c>
      <c r="I486" s="12">
        <v>100</v>
      </c>
      <c r="J486" s="12">
        <v>100</v>
      </c>
      <c r="K486" s="208"/>
    </row>
    <row r="487" spans="1:11" hidden="1" outlineLevel="1">
      <c r="A487" s="84"/>
      <c r="B487" s="86"/>
      <c r="C487" s="93"/>
      <c r="D487" s="12"/>
      <c r="E487" s="12"/>
      <c r="F487" s="219"/>
      <c r="G487" s="219"/>
      <c r="H487" s="287"/>
      <c r="I487" s="12"/>
      <c r="J487" s="12"/>
      <c r="K487" s="208"/>
    </row>
    <row r="488" spans="1:11" outlineLevel="1">
      <c r="A488" s="84"/>
      <c r="B488" s="87">
        <v>635006</v>
      </c>
      <c r="C488" s="163" t="s">
        <v>289</v>
      </c>
      <c r="D488" s="12">
        <v>0</v>
      </c>
      <c r="E488" s="12">
        <v>0</v>
      </c>
      <c r="F488" s="219">
        <v>1500</v>
      </c>
      <c r="G488" s="219">
        <v>0</v>
      </c>
      <c r="H488" s="287">
        <v>1500</v>
      </c>
      <c r="I488" s="12">
        <v>1500</v>
      </c>
      <c r="J488" s="12">
        <v>1500</v>
      </c>
      <c r="K488" s="208"/>
    </row>
    <row r="489" spans="1:11" outlineLevel="1">
      <c r="A489" s="84"/>
      <c r="B489" s="84"/>
      <c r="C489" s="133" t="s">
        <v>98</v>
      </c>
      <c r="D489" s="196">
        <f t="shared" ref="D489:J489" si="96">SUM(D486:D488)</f>
        <v>144</v>
      </c>
      <c r="E489" s="196">
        <f t="shared" si="96"/>
        <v>0</v>
      </c>
      <c r="F489" s="196">
        <f t="shared" si="96"/>
        <v>1600</v>
      </c>
      <c r="G489" s="196">
        <f t="shared" si="96"/>
        <v>0</v>
      </c>
      <c r="H489" s="196">
        <f t="shared" si="96"/>
        <v>1600</v>
      </c>
      <c r="I489" s="196">
        <f t="shared" si="96"/>
        <v>1600</v>
      </c>
      <c r="J489" s="196">
        <f t="shared" si="96"/>
        <v>1600</v>
      </c>
      <c r="K489" s="208"/>
    </row>
    <row r="490" spans="1:11" outlineLevel="1">
      <c r="A490" s="84"/>
      <c r="B490" s="84"/>
      <c r="C490" s="133"/>
      <c r="D490" s="204"/>
      <c r="E490" s="204"/>
      <c r="F490" s="204"/>
      <c r="G490" s="204"/>
      <c r="H490" s="204"/>
      <c r="I490" s="204"/>
      <c r="J490" s="204"/>
      <c r="K490" s="208"/>
    </row>
    <row r="491" spans="1:11" hidden="1" outlineLevel="1">
      <c r="A491" s="84"/>
      <c r="B491" s="134"/>
      <c r="C491" s="134"/>
      <c r="D491" s="204"/>
      <c r="E491" s="204"/>
      <c r="F491" s="204"/>
      <c r="G491" s="204"/>
      <c r="H491" s="204"/>
      <c r="I491" s="204"/>
      <c r="J491" s="204"/>
      <c r="K491" s="208"/>
    </row>
    <row r="492" spans="1:11" hidden="1" outlineLevel="1">
      <c r="A492" s="84"/>
      <c r="B492" s="87"/>
      <c r="C492" s="88"/>
      <c r="D492" s="204"/>
      <c r="E492" s="204"/>
      <c r="F492" s="204"/>
      <c r="G492" s="204"/>
      <c r="H492" s="204"/>
      <c r="I492" s="204"/>
      <c r="J492" s="204"/>
      <c r="K492" s="208"/>
    </row>
    <row r="493" spans="1:11" hidden="1" outlineLevel="1">
      <c r="A493" s="84"/>
      <c r="B493" s="86"/>
      <c r="C493" s="93"/>
      <c r="D493" s="204"/>
      <c r="E493" s="204"/>
      <c r="F493" s="204"/>
      <c r="G493" s="204"/>
      <c r="H493" s="204"/>
      <c r="I493" s="204"/>
      <c r="J493" s="204"/>
      <c r="K493" s="208"/>
    </row>
    <row r="494" spans="1:11" hidden="1" outlineLevel="1">
      <c r="A494" s="84"/>
      <c r="B494" s="84"/>
      <c r="C494" s="133"/>
      <c r="D494" s="204"/>
      <c r="E494" s="204"/>
      <c r="F494" s="204"/>
      <c r="G494" s="204"/>
      <c r="H494" s="204"/>
      <c r="I494" s="204"/>
      <c r="J494" s="204"/>
      <c r="K494" s="208"/>
    </row>
    <row r="495" spans="1:11" outlineLevel="1">
      <c r="A495" s="85"/>
      <c r="B495" s="134">
        <v>642</v>
      </c>
      <c r="C495" s="134" t="s">
        <v>151</v>
      </c>
      <c r="D495" s="204"/>
      <c r="E495" s="204"/>
      <c r="F495" s="204"/>
      <c r="G495" s="204"/>
      <c r="H495" s="204"/>
      <c r="I495" s="204"/>
      <c r="J495" s="204"/>
      <c r="K495" s="208"/>
    </row>
    <row r="496" spans="1:11" outlineLevel="1">
      <c r="A496" s="84"/>
      <c r="B496" s="87">
        <v>642001</v>
      </c>
      <c r="C496" s="88" t="s">
        <v>126</v>
      </c>
      <c r="D496" s="12">
        <v>36248</v>
      </c>
      <c r="E496" s="12">
        <v>18558</v>
      </c>
      <c r="F496" s="219">
        <v>15000</v>
      </c>
      <c r="G496" s="219">
        <v>10500</v>
      </c>
      <c r="H496" s="287">
        <v>15000</v>
      </c>
      <c r="I496" s="12">
        <v>15000</v>
      </c>
      <c r="J496" s="12">
        <v>15000</v>
      </c>
      <c r="K496" s="208"/>
    </row>
    <row r="497" spans="1:11" outlineLevel="1">
      <c r="A497" s="84"/>
      <c r="B497" s="87">
        <v>642006</v>
      </c>
      <c r="C497" s="88" t="s">
        <v>337</v>
      </c>
      <c r="D497" s="12">
        <v>5735</v>
      </c>
      <c r="E497" s="12">
        <v>9693</v>
      </c>
      <c r="F497" s="219">
        <v>10000</v>
      </c>
      <c r="G497" s="219">
        <v>11000</v>
      </c>
      <c r="H497" s="287">
        <v>10000</v>
      </c>
      <c r="I497" s="12">
        <v>10000</v>
      </c>
      <c r="J497" s="12">
        <v>10000</v>
      </c>
      <c r="K497" s="208"/>
    </row>
    <row r="498" spans="1:11" outlineLevel="1">
      <c r="A498" s="84"/>
      <c r="B498" s="87">
        <v>642007</v>
      </c>
      <c r="C498" s="88" t="s">
        <v>223</v>
      </c>
      <c r="D498" s="12">
        <v>10000</v>
      </c>
      <c r="E498" s="12">
        <v>0</v>
      </c>
      <c r="F498" s="219">
        <v>10000</v>
      </c>
      <c r="G498" s="219">
        <v>0</v>
      </c>
      <c r="H498" s="287">
        <v>10000</v>
      </c>
      <c r="I498" s="12">
        <v>150</v>
      </c>
      <c r="J498" s="12">
        <v>150</v>
      </c>
      <c r="K498" s="208"/>
    </row>
    <row r="499" spans="1:11" outlineLevel="1">
      <c r="A499" s="84"/>
      <c r="B499" s="84"/>
      <c r="C499" s="133" t="s">
        <v>98</v>
      </c>
      <c r="D499" s="196">
        <f t="shared" ref="D499:J499" si="97">SUM(D496:D498)</f>
        <v>51983</v>
      </c>
      <c r="E499" s="196">
        <f t="shared" si="97"/>
        <v>28251</v>
      </c>
      <c r="F499" s="196">
        <f t="shared" si="97"/>
        <v>35000</v>
      </c>
      <c r="G499" s="196">
        <f t="shared" si="97"/>
        <v>21500</v>
      </c>
      <c r="H499" s="196">
        <f t="shared" si="97"/>
        <v>35000</v>
      </c>
      <c r="I499" s="196">
        <f t="shared" si="97"/>
        <v>25150</v>
      </c>
      <c r="J499" s="196">
        <f t="shared" si="97"/>
        <v>25150</v>
      </c>
      <c r="K499" s="208"/>
    </row>
    <row r="500" spans="1:11" ht="13.5" outlineLevel="1" thickBot="1">
      <c r="A500" s="84"/>
      <c r="B500" s="84"/>
      <c r="C500" s="93"/>
      <c r="D500" s="204"/>
      <c r="E500" s="204"/>
      <c r="F500" s="204"/>
      <c r="G500" s="204"/>
      <c r="H500" s="204"/>
      <c r="I500" s="204"/>
      <c r="J500" s="204"/>
      <c r="K500" s="208"/>
    </row>
    <row r="501" spans="1:11" ht="13.5" outlineLevel="1" thickBot="1">
      <c r="A501" s="69" t="s">
        <v>69</v>
      </c>
      <c r="B501" s="73"/>
      <c r="C501" s="72"/>
      <c r="D501" s="47">
        <f t="shared" ref="D501:J501" si="98">D504</f>
        <v>314</v>
      </c>
      <c r="E501" s="47">
        <f t="shared" si="98"/>
        <v>0</v>
      </c>
      <c r="F501" s="47">
        <f t="shared" si="98"/>
        <v>360</v>
      </c>
      <c r="G501" s="47">
        <f t="shared" si="98"/>
        <v>360</v>
      </c>
      <c r="H501" s="47">
        <f t="shared" si="98"/>
        <v>360</v>
      </c>
      <c r="I501" s="47">
        <f t="shared" si="98"/>
        <v>360</v>
      </c>
      <c r="J501" s="47">
        <f t="shared" si="98"/>
        <v>360</v>
      </c>
      <c r="K501" s="208"/>
    </row>
    <row r="502" spans="1:11" outlineLevel="1">
      <c r="A502" s="85"/>
      <c r="B502" s="134">
        <v>637</v>
      </c>
      <c r="C502" s="134" t="s">
        <v>21</v>
      </c>
      <c r="D502" s="204"/>
      <c r="E502" s="204"/>
      <c r="F502" s="204"/>
      <c r="G502" s="204"/>
      <c r="H502" s="204"/>
      <c r="I502" s="204"/>
      <c r="J502" s="204"/>
      <c r="K502" s="208"/>
    </row>
    <row r="503" spans="1:11" outlineLevel="1">
      <c r="A503" s="85"/>
      <c r="B503" s="87">
        <v>637027</v>
      </c>
      <c r="C503" s="88" t="s">
        <v>224</v>
      </c>
      <c r="D503" s="12">
        <v>314</v>
      </c>
      <c r="E503" s="12">
        <v>0</v>
      </c>
      <c r="F503" s="219">
        <v>360</v>
      </c>
      <c r="G503" s="219">
        <v>360</v>
      </c>
      <c r="H503" s="287">
        <v>360</v>
      </c>
      <c r="I503" s="12">
        <v>360</v>
      </c>
      <c r="J503" s="12">
        <v>360</v>
      </c>
      <c r="K503" s="208"/>
    </row>
    <row r="504" spans="1:11" outlineLevel="1">
      <c r="A504" s="84"/>
      <c r="B504" s="86"/>
      <c r="C504" s="133" t="s">
        <v>98</v>
      </c>
      <c r="D504" s="196">
        <f t="shared" ref="D504:J504" si="99">SUM(D503)</f>
        <v>314</v>
      </c>
      <c r="E504" s="196">
        <f t="shared" si="99"/>
        <v>0</v>
      </c>
      <c r="F504" s="196">
        <f t="shared" si="99"/>
        <v>360</v>
      </c>
      <c r="G504" s="196">
        <f t="shared" si="99"/>
        <v>360</v>
      </c>
      <c r="H504" s="196">
        <f t="shared" si="99"/>
        <v>360</v>
      </c>
      <c r="I504" s="196">
        <f t="shared" si="99"/>
        <v>360</v>
      </c>
      <c r="J504" s="196">
        <f t="shared" si="99"/>
        <v>360</v>
      </c>
      <c r="K504" s="208"/>
    </row>
    <row r="505" spans="1:11" ht="13.5" outlineLevel="1" thickBot="1">
      <c r="A505" s="84"/>
      <c r="B505" s="86"/>
      <c r="C505" s="93"/>
      <c r="D505" s="204"/>
      <c r="E505" s="204"/>
      <c r="F505" s="204"/>
      <c r="G505" s="204"/>
      <c r="H505" s="204"/>
      <c r="I505" s="204"/>
      <c r="J505" s="204"/>
      <c r="K505" s="208"/>
    </row>
    <row r="506" spans="1:11" ht="13.5" outlineLevel="1" thickBot="1">
      <c r="A506" s="69" t="s">
        <v>127</v>
      </c>
      <c r="B506" s="73"/>
      <c r="C506" s="72"/>
      <c r="D506" s="47">
        <f t="shared" ref="D506:J506" si="100">D509</f>
        <v>17984</v>
      </c>
      <c r="E506" s="47">
        <f t="shared" si="100"/>
        <v>9661</v>
      </c>
      <c r="F506" s="47">
        <f t="shared" si="100"/>
        <v>10000</v>
      </c>
      <c r="G506" s="47">
        <f t="shared" si="100"/>
        <v>2500</v>
      </c>
      <c r="H506" s="47">
        <f t="shared" si="100"/>
        <v>10000</v>
      </c>
      <c r="I506" s="47">
        <f t="shared" si="100"/>
        <v>10000</v>
      </c>
      <c r="J506" s="47">
        <f t="shared" si="100"/>
        <v>10000</v>
      </c>
      <c r="K506" s="208"/>
    </row>
    <row r="507" spans="1:11" outlineLevel="1">
      <c r="A507" s="85"/>
      <c r="B507" s="134">
        <v>637</v>
      </c>
      <c r="C507" s="134" t="s">
        <v>21</v>
      </c>
      <c r="D507" s="204"/>
      <c r="E507" s="204"/>
      <c r="F507" s="204"/>
      <c r="G507" s="204"/>
      <c r="H507" s="204"/>
      <c r="I507" s="204"/>
      <c r="J507" s="204"/>
      <c r="K507" s="208"/>
    </row>
    <row r="508" spans="1:11" outlineLevel="1">
      <c r="A508" s="85"/>
      <c r="B508" s="87">
        <v>637002</v>
      </c>
      <c r="C508" s="88" t="s">
        <v>290</v>
      </c>
      <c r="D508" s="12">
        <v>17984</v>
      </c>
      <c r="E508" s="12">
        <v>9661</v>
      </c>
      <c r="F508" s="219">
        <v>10000</v>
      </c>
      <c r="G508" s="219">
        <v>2500</v>
      </c>
      <c r="H508" s="287">
        <v>10000</v>
      </c>
      <c r="I508" s="12">
        <v>10000</v>
      </c>
      <c r="J508" s="12">
        <v>10000</v>
      </c>
      <c r="K508" s="208"/>
    </row>
    <row r="509" spans="1:11" outlineLevel="1">
      <c r="A509" s="84"/>
      <c r="B509" s="86"/>
      <c r="C509" s="133" t="s">
        <v>98</v>
      </c>
      <c r="D509" s="196">
        <f t="shared" ref="D509:J509" si="101">SUM(D508)</f>
        <v>17984</v>
      </c>
      <c r="E509" s="196">
        <f t="shared" si="101"/>
        <v>9661</v>
      </c>
      <c r="F509" s="196">
        <f t="shared" si="101"/>
        <v>10000</v>
      </c>
      <c r="G509" s="196">
        <f t="shared" si="101"/>
        <v>2500</v>
      </c>
      <c r="H509" s="196">
        <f t="shared" si="101"/>
        <v>10000</v>
      </c>
      <c r="I509" s="196">
        <f t="shared" si="101"/>
        <v>10000</v>
      </c>
      <c r="J509" s="196">
        <f t="shared" si="101"/>
        <v>10000</v>
      </c>
      <c r="K509" s="208"/>
    </row>
    <row r="510" spans="1:11" ht="13.5" outlineLevel="1" thickBot="1">
      <c r="A510" s="84"/>
      <c r="B510" s="86"/>
      <c r="C510" s="93"/>
      <c r="D510" s="204"/>
      <c r="E510" s="204"/>
      <c r="F510" s="204"/>
      <c r="G510" s="204"/>
      <c r="H510" s="204"/>
      <c r="I510" s="204"/>
      <c r="J510" s="204"/>
      <c r="K510" s="208"/>
    </row>
    <row r="511" spans="1:11" ht="13.5" outlineLevel="1" thickBot="1">
      <c r="A511" s="69" t="s">
        <v>70</v>
      </c>
      <c r="B511" s="58"/>
      <c r="C511" s="59"/>
      <c r="D511" s="48">
        <f t="shared" ref="D511:J511" si="102">D520</f>
        <v>483603</v>
      </c>
      <c r="E511" s="48">
        <f t="shared" si="102"/>
        <v>540796</v>
      </c>
      <c r="F511" s="48">
        <f t="shared" si="102"/>
        <v>640890</v>
      </c>
      <c r="G511" s="48">
        <f>G520</f>
        <v>627770</v>
      </c>
      <c r="H511" s="48">
        <f t="shared" si="102"/>
        <v>668470</v>
      </c>
      <c r="I511" s="48">
        <f t="shared" si="102"/>
        <v>650660</v>
      </c>
      <c r="J511" s="48">
        <f t="shared" si="102"/>
        <v>650660</v>
      </c>
      <c r="K511" s="208"/>
    </row>
    <row r="512" spans="1:11" outlineLevel="1">
      <c r="A512" s="84"/>
      <c r="B512" s="92"/>
      <c r="C512" s="88" t="s">
        <v>128</v>
      </c>
      <c r="D512" s="12">
        <v>392085</v>
      </c>
      <c r="E512" s="12">
        <v>485650</v>
      </c>
      <c r="F512" s="219">
        <v>584350</v>
      </c>
      <c r="G512" s="219">
        <v>581970</v>
      </c>
      <c r="H512" s="287">
        <v>604130</v>
      </c>
      <c r="I512" s="12">
        <v>604130</v>
      </c>
      <c r="J512" s="12">
        <v>604130</v>
      </c>
      <c r="K512" s="208"/>
    </row>
    <row r="513" spans="1:11" outlineLevel="1">
      <c r="A513" s="84"/>
      <c r="B513" s="92"/>
      <c r="C513" s="88" t="s">
        <v>253</v>
      </c>
      <c r="D513" s="12">
        <v>0</v>
      </c>
      <c r="E513" s="12">
        <v>0</v>
      </c>
      <c r="F513" s="219">
        <v>1420</v>
      </c>
      <c r="G513" s="219">
        <v>2610</v>
      </c>
      <c r="H513" s="287">
        <v>0</v>
      </c>
      <c r="I513" s="12">
        <v>0</v>
      </c>
      <c r="J513" s="12">
        <v>0</v>
      </c>
      <c r="K513" s="208"/>
    </row>
    <row r="514" spans="1:11" outlineLevel="1">
      <c r="A514" s="84"/>
      <c r="B514" s="92"/>
      <c r="C514" s="88" t="s">
        <v>316</v>
      </c>
      <c r="D514" s="12">
        <v>80618</v>
      </c>
      <c r="E514" s="12">
        <v>49246</v>
      </c>
      <c r="F514" s="219">
        <v>37420</v>
      </c>
      <c r="G514" s="219">
        <v>37420</v>
      </c>
      <c r="H514" s="287">
        <v>34110</v>
      </c>
      <c r="I514" s="12">
        <v>34110</v>
      </c>
      <c r="J514" s="12">
        <v>34110</v>
      </c>
      <c r="K514" s="208"/>
    </row>
    <row r="515" spans="1:11" outlineLevel="1">
      <c r="A515" s="84"/>
      <c r="B515" s="92"/>
      <c r="C515" s="88" t="s">
        <v>359</v>
      </c>
      <c r="D515" s="13">
        <v>0</v>
      </c>
      <c r="E515" s="13">
        <v>0</v>
      </c>
      <c r="F515" s="267">
        <v>3280</v>
      </c>
      <c r="G515" s="267">
        <v>3280</v>
      </c>
      <c r="H515" s="288">
        <v>3900</v>
      </c>
      <c r="I515" s="13">
        <v>0</v>
      </c>
      <c r="J515" s="13">
        <v>0</v>
      </c>
      <c r="K515" s="208"/>
    </row>
    <row r="516" spans="1:11" outlineLevel="1">
      <c r="A516" s="84"/>
      <c r="B516" s="92"/>
      <c r="C516" s="88" t="s">
        <v>358</v>
      </c>
      <c r="D516" s="13">
        <v>0</v>
      </c>
      <c r="E516" s="13">
        <v>0</v>
      </c>
      <c r="F516" s="267">
        <v>8520</v>
      </c>
      <c r="G516" s="267">
        <v>770</v>
      </c>
      <c r="H516" s="288">
        <v>7430</v>
      </c>
      <c r="I516" s="13">
        <v>8520</v>
      </c>
      <c r="J516" s="13">
        <v>8520</v>
      </c>
      <c r="K516" s="208"/>
    </row>
    <row r="517" spans="1:11" outlineLevel="1">
      <c r="A517" s="84"/>
      <c r="B517" s="92"/>
      <c r="C517" s="88" t="s">
        <v>215</v>
      </c>
      <c r="D517" s="13">
        <v>5900</v>
      </c>
      <c r="E517" s="13">
        <v>5900</v>
      </c>
      <c r="F517" s="267">
        <v>5900</v>
      </c>
      <c r="G517" s="267">
        <v>1720</v>
      </c>
      <c r="H517" s="288">
        <v>3900</v>
      </c>
      <c r="I517" s="13">
        <v>3900</v>
      </c>
      <c r="J517" s="13">
        <v>3900</v>
      </c>
      <c r="K517" s="208"/>
    </row>
    <row r="518" spans="1:11" outlineLevel="1">
      <c r="A518" s="84"/>
      <c r="B518" s="92"/>
      <c r="C518" s="88" t="s">
        <v>322</v>
      </c>
      <c r="D518" s="13">
        <v>0</v>
      </c>
      <c r="E518" s="13">
        <v>0</v>
      </c>
      <c r="F518" s="267">
        <v>0</v>
      </c>
      <c r="G518" s="267">
        <v>0</v>
      </c>
      <c r="H518" s="288">
        <v>0</v>
      </c>
      <c r="I518" s="13">
        <v>0</v>
      </c>
      <c r="J518" s="12">
        <v>0</v>
      </c>
      <c r="K518" s="208"/>
    </row>
    <row r="519" spans="1:11" outlineLevel="1">
      <c r="A519" s="84"/>
      <c r="B519" s="92"/>
      <c r="C519" s="88" t="s">
        <v>25</v>
      </c>
      <c r="D519" s="13">
        <v>5000</v>
      </c>
      <c r="E519" s="13">
        <v>0</v>
      </c>
      <c r="F519" s="267">
        <v>0</v>
      </c>
      <c r="G519" s="267">
        <v>0</v>
      </c>
      <c r="H519" s="288">
        <v>15000</v>
      </c>
      <c r="I519" s="13">
        <v>0</v>
      </c>
      <c r="J519" s="12">
        <v>0</v>
      </c>
      <c r="K519" s="208"/>
    </row>
    <row r="520" spans="1:11" outlineLevel="1">
      <c r="A520" s="84"/>
      <c r="B520" s="86"/>
      <c r="C520" s="133" t="s">
        <v>98</v>
      </c>
      <c r="D520" s="172">
        <f t="shared" ref="D520:J520" si="103">SUM(D512:D519)</f>
        <v>483603</v>
      </c>
      <c r="E520" s="172">
        <f t="shared" si="103"/>
        <v>540796</v>
      </c>
      <c r="F520" s="172">
        <f t="shared" si="103"/>
        <v>640890</v>
      </c>
      <c r="G520" s="172">
        <f t="shared" si="103"/>
        <v>627770</v>
      </c>
      <c r="H520" s="172">
        <f t="shared" si="103"/>
        <v>668470</v>
      </c>
      <c r="I520" s="172">
        <f t="shared" si="103"/>
        <v>650660</v>
      </c>
      <c r="J520" s="172">
        <f t="shared" si="103"/>
        <v>650660</v>
      </c>
      <c r="K520" s="208"/>
    </row>
    <row r="521" spans="1:11" ht="13.5" outlineLevel="1" thickBot="1">
      <c r="A521" s="84"/>
      <c r="B521" s="84"/>
      <c r="C521" s="93"/>
      <c r="D521" s="204"/>
      <c r="E521" s="204"/>
      <c r="F521" s="204"/>
      <c r="G521" s="204"/>
      <c r="H521" s="204"/>
      <c r="I521" s="204"/>
      <c r="J521" s="204"/>
      <c r="K521" s="208"/>
    </row>
    <row r="522" spans="1:11" ht="13.5" outlineLevel="1" thickBot="1">
      <c r="A522" s="74" t="s">
        <v>71</v>
      </c>
      <c r="B522" s="79"/>
      <c r="C522" s="75"/>
      <c r="D522" s="48">
        <f t="shared" ref="D522:J522" si="104">D527</f>
        <v>743960</v>
      </c>
      <c r="E522" s="48">
        <f t="shared" si="104"/>
        <v>905561</v>
      </c>
      <c r="F522" s="48">
        <f t="shared" si="104"/>
        <v>1023100</v>
      </c>
      <c r="G522" s="48">
        <f t="shared" si="104"/>
        <v>984540</v>
      </c>
      <c r="H522" s="48">
        <f t="shared" si="104"/>
        <v>1120580</v>
      </c>
      <c r="I522" s="48">
        <f t="shared" si="104"/>
        <v>995810</v>
      </c>
      <c r="J522" s="48">
        <f t="shared" si="104"/>
        <v>995810</v>
      </c>
      <c r="K522" s="208"/>
    </row>
    <row r="523" spans="1:11" outlineLevel="1">
      <c r="A523" s="84"/>
      <c r="B523" s="92"/>
      <c r="C523" s="88" t="s">
        <v>129</v>
      </c>
      <c r="D523" s="12">
        <v>670382</v>
      </c>
      <c r="E523" s="12">
        <v>759359</v>
      </c>
      <c r="F523" s="219">
        <v>776130</v>
      </c>
      <c r="G523" s="219">
        <v>815540</v>
      </c>
      <c r="H523" s="287">
        <v>851580</v>
      </c>
      <c r="I523" s="12">
        <v>851580</v>
      </c>
      <c r="J523" s="12">
        <v>851580</v>
      </c>
      <c r="K523" s="208"/>
    </row>
    <row r="524" spans="1:11" outlineLevel="1">
      <c r="A524" s="84"/>
      <c r="B524" s="92"/>
      <c r="C524" s="88" t="s">
        <v>317</v>
      </c>
      <c r="D524" s="12">
        <v>70233</v>
      </c>
      <c r="E524" s="12">
        <v>144230</v>
      </c>
      <c r="F524" s="219">
        <v>245000</v>
      </c>
      <c r="G524" s="219">
        <v>169000</v>
      </c>
      <c r="H524" s="287">
        <v>269000</v>
      </c>
      <c r="I524" s="12">
        <v>144230</v>
      </c>
      <c r="J524" s="12">
        <v>144230</v>
      </c>
      <c r="K524" s="208"/>
    </row>
    <row r="525" spans="1:11" outlineLevel="1">
      <c r="A525" s="84"/>
      <c r="B525" s="87">
        <v>635006</v>
      </c>
      <c r="C525" s="88" t="s">
        <v>291</v>
      </c>
      <c r="D525" s="12">
        <v>0</v>
      </c>
      <c r="E525" s="12">
        <v>0</v>
      </c>
      <c r="F525" s="219">
        <v>0</v>
      </c>
      <c r="G525" s="219">
        <v>0</v>
      </c>
      <c r="H525" s="287">
        <v>0</v>
      </c>
      <c r="I525" s="12">
        <v>0</v>
      </c>
      <c r="J525" s="12">
        <v>0</v>
      </c>
      <c r="K525" s="208"/>
    </row>
    <row r="526" spans="1:11" outlineLevel="1">
      <c r="A526" s="84"/>
      <c r="B526" s="87">
        <v>811005</v>
      </c>
      <c r="C526" s="88" t="s">
        <v>343</v>
      </c>
      <c r="D526" s="12">
        <v>3345</v>
      </c>
      <c r="E526" s="12">
        <v>1972</v>
      </c>
      <c r="F526" s="219">
        <v>1970</v>
      </c>
      <c r="G526" s="219">
        <v>0</v>
      </c>
      <c r="H526" s="287">
        <v>0</v>
      </c>
      <c r="I526" s="12">
        <v>0</v>
      </c>
      <c r="J526" s="12">
        <v>0</v>
      </c>
      <c r="K526" s="208"/>
    </row>
    <row r="527" spans="1:11" outlineLevel="1">
      <c r="A527" s="84"/>
      <c r="B527" s="86"/>
      <c r="C527" s="133" t="s">
        <v>98</v>
      </c>
      <c r="D527" s="196">
        <f t="shared" ref="D527:J527" si="105">SUM(D523:D526)</f>
        <v>743960</v>
      </c>
      <c r="E527" s="196">
        <f t="shared" si="105"/>
        <v>905561</v>
      </c>
      <c r="F527" s="196">
        <f>SUM(F523:F526)</f>
        <v>1023100</v>
      </c>
      <c r="G527" s="196">
        <f t="shared" ref="G527:H527" si="106">SUM(G523:G526)</f>
        <v>984540</v>
      </c>
      <c r="H527" s="196">
        <f t="shared" si="106"/>
        <v>1120580</v>
      </c>
      <c r="I527" s="196">
        <f t="shared" si="105"/>
        <v>995810</v>
      </c>
      <c r="J527" s="196">
        <f t="shared" si="105"/>
        <v>995810</v>
      </c>
      <c r="K527" s="208"/>
    </row>
    <row r="528" spans="1:11" ht="13.5" outlineLevel="1" thickBot="1">
      <c r="A528" s="84"/>
      <c r="B528" s="84"/>
      <c r="C528" s="93"/>
      <c r="D528" s="204"/>
      <c r="E528" s="204"/>
      <c r="F528" s="204"/>
      <c r="G528" s="204"/>
      <c r="H528" s="204"/>
      <c r="I528" s="204"/>
      <c r="J528" s="204"/>
      <c r="K528" s="208"/>
    </row>
    <row r="529" spans="1:11" ht="13.5" outlineLevel="1" thickBot="1">
      <c r="A529" s="74" t="s">
        <v>130</v>
      </c>
      <c r="B529" s="73"/>
      <c r="C529" s="72"/>
      <c r="D529" s="47">
        <f t="shared" ref="D529:J529" si="107">D531</f>
        <v>539</v>
      </c>
      <c r="E529" s="47">
        <f t="shared" si="107"/>
        <v>548</v>
      </c>
      <c r="F529" s="47">
        <f t="shared" si="107"/>
        <v>550</v>
      </c>
      <c r="G529" s="47">
        <f t="shared" si="107"/>
        <v>50</v>
      </c>
      <c r="H529" s="47">
        <f t="shared" si="107"/>
        <v>550</v>
      </c>
      <c r="I529" s="47">
        <f t="shared" si="107"/>
        <v>550</v>
      </c>
      <c r="J529" s="47">
        <f t="shared" si="107"/>
        <v>550</v>
      </c>
      <c r="K529" s="208"/>
    </row>
    <row r="530" spans="1:11" outlineLevel="1">
      <c r="A530" s="85"/>
      <c r="B530" s="134">
        <v>637</v>
      </c>
      <c r="C530" s="134" t="s">
        <v>21</v>
      </c>
      <c r="D530" s="204"/>
      <c r="E530" s="204"/>
      <c r="F530" s="204"/>
      <c r="G530" s="204"/>
      <c r="H530" s="204"/>
      <c r="I530" s="204"/>
      <c r="J530" s="204"/>
      <c r="K530" s="208"/>
    </row>
    <row r="531" spans="1:11" outlineLevel="1">
      <c r="A531" s="85"/>
      <c r="B531" s="87">
        <v>637001</v>
      </c>
      <c r="C531" s="88" t="s">
        <v>131</v>
      </c>
      <c r="D531" s="12">
        <v>539</v>
      </c>
      <c r="E531" s="12">
        <v>548</v>
      </c>
      <c r="F531" s="219">
        <v>550</v>
      </c>
      <c r="G531" s="219">
        <v>50</v>
      </c>
      <c r="H531" s="287">
        <v>550</v>
      </c>
      <c r="I531" s="12">
        <v>550</v>
      </c>
      <c r="J531" s="12">
        <v>550</v>
      </c>
      <c r="K531" s="208"/>
    </row>
    <row r="532" spans="1:11" outlineLevel="1">
      <c r="A532" s="84"/>
      <c r="B532" s="86"/>
      <c r="C532" s="133" t="s">
        <v>98</v>
      </c>
      <c r="D532" s="201">
        <f t="shared" ref="D532:J532" si="108">SUM(D531)</f>
        <v>539</v>
      </c>
      <c r="E532" s="201">
        <f t="shared" si="108"/>
        <v>548</v>
      </c>
      <c r="F532" s="201">
        <f t="shared" si="108"/>
        <v>550</v>
      </c>
      <c r="G532" s="201">
        <f t="shared" si="108"/>
        <v>50</v>
      </c>
      <c r="H532" s="201">
        <f t="shared" si="108"/>
        <v>550</v>
      </c>
      <c r="I532" s="201">
        <f t="shared" si="108"/>
        <v>550</v>
      </c>
      <c r="J532" s="201">
        <f t="shared" si="108"/>
        <v>550</v>
      </c>
      <c r="K532" s="208"/>
    </row>
    <row r="533" spans="1:11" ht="13.5" outlineLevel="1" thickBot="1">
      <c r="A533" s="84"/>
      <c r="B533" s="84"/>
      <c r="C533" s="93"/>
      <c r="D533" s="204"/>
      <c r="E533" s="204"/>
      <c r="F533" s="204"/>
      <c r="G533" s="204"/>
      <c r="H533" s="204"/>
      <c r="I533" s="204"/>
      <c r="J533" s="204"/>
      <c r="K533" s="208"/>
    </row>
    <row r="534" spans="1:11" ht="13.5" outlineLevel="1" thickBot="1">
      <c r="A534" s="74" t="s">
        <v>132</v>
      </c>
      <c r="B534" s="73"/>
      <c r="C534" s="72"/>
      <c r="D534" s="47">
        <f t="shared" ref="D534:J534" si="109">D536</f>
        <v>996</v>
      </c>
      <c r="E534" s="47">
        <f t="shared" si="109"/>
        <v>1660</v>
      </c>
      <c r="F534" s="47">
        <f t="shared" si="109"/>
        <v>1500</v>
      </c>
      <c r="G534" s="47">
        <f t="shared" si="109"/>
        <v>400</v>
      </c>
      <c r="H534" s="47">
        <f t="shared" si="109"/>
        <v>1500</v>
      </c>
      <c r="I534" s="47">
        <f t="shared" si="109"/>
        <v>1000</v>
      </c>
      <c r="J534" s="47">
        <f t="shared" si="109"/>
        <v>1000</v>
      </c>
      <c r="K534" s="208"/>
    </row>
    <row r="535" spans="1:11" outlineLevel="1">
      <c r="A535" s="85"/>
      <c r="B535" s="134">
        <v>637</v>
      </c>
      <c r="C535" s="134" t="s">
        <v>21</v>
      </c>
      <c r="D535" s="204"/>
      <c r="E535" s="204"/>
      <c r="F535" s="204"/>
      <c r="G535" s="204"/>
      <c r="H535" s="204"/>
      <c r="I535" s="204"/>
      <c r="J535" s="204"/>
      <c r="K535" s="208"/>
    </row>
    <row r="536" spans="1:11" outlineLevel="1">
      <c r="A536" s="85"/>
      <c r="B536" s="87">
        <v>637004</v>
      </c>
      <c r="C536" s="88" t="s">
        <v>133</v>
      </c>
      <c r="D536" s="12">
        <v>996</v>
      </c>
      <c r="E536" s="12">
        <v>1660</v>
      </c>
      <c r="F536" s="219">
        <v>1500</v>
      </c>
      <c r="G536" s="219">
        <v>400</v>
      </c>
      <c r="H536" s="287">
        <v>1500</v>
      </c>
      <c r="I536" s="12">
        <v>1000</v>
      </c>
      <c r="J536" s="12">
        <v>1000</v>
      </c>
      <c r="K536" s="208"/>
    </row>
    <row r="537" spans="1:11" outlineLevel="1">
      <c r="A537" s="84"/>
      <c r="B537" s="86"/>
      <c r="C537" s="133" t="s">
        <v>98</v>
      </c>
      <c r="D537" s="196">
        <f t="shared" ref="D537:J537" si="110">SUM(D536)</f>
        <v>996</v>
      </c>
      <c r="E537" s="196">
        <f t="shared" si="110"/>
        <v>1660</v>
      </c>
      <c r="F537" s="196">
        <f t="shared" si="110"/>
        <v>1500</v>
      </c>
      <c r="G537" s="196">
        <f t="shared" si="110"/>
        <v>400</v>
      </c>
      <c r="H537" s="196">
        <f t="shared" si="110"/>
        <v>1500</v>
      </c>
      <c r="I537" s="196">
        <f t="shared" si="110"/>
        <v>1000</v>
      </c>
      <c r="J537" s="196">
        <f t="shared" si="110"/>
        <v>1000</v>
      </c>
      <c r="K537" s="208"/>
    </row>
    <row r="538" spans="1:11" ht="13.5" outlineLevel="1" thickBot="1">
      <c r="A538" s="84"/>
      <c r="B538" s="84"/>
      <c r="C538" s="93"/>
      <c r="D538" s="204"/>
      <c r="E538" s="204"/>
      <c r="F538" s="204"/>
      <c r="G538" s="204"/>
      <c r="H538" s="204"/>
      <c r="I538" s="204"/>
      <c r="J538" s="204"/>
      <c r="K538" s="208"/>
    </row>
    <row r="539" spans="1:11" ht="13.5" outlineLevel="1" thickBot="1">
      <c r="A539" s="74" t="s">
        <v>229</v>
      </c>
      <c r="B539" s="73"/>
      <c r="C539" s="72"/>
      <c r="D539" s="47">
        <f t="shared" ref="D539:J539" si="111">D543+D548</f>
        <v>17276</v>
      </c>
      <c r="E539" s="47">
        <f t="shared" si="111"/>
        <v>11527</v>
      </c>
      <c r="F539" s="47">
        <f t="shared" si="111"/>
        <v>46000</v>
      </c>
      <c r="G539" s="47">
        <f t="shared" si="111"/>
        <v>12050</v>
      </c>
      <c r="H539" s="47">
        <f t="shared" si="111"/>
        <v>20500</v>
      </c>
      <c r="I539" s="47">
        <f t="shared" si="111"/>
        <v>21000</v>
      </c>
      <c r="J539" s="47">
        <f t="shared" si="111"/>
        <v>21000</v>
      </c>
      <c r="K539" s="208"/>
    </row>
    <row r="540" spans="1:11" outlineLevel="1">
      <c r="A540" s="113"/>
      <c r="B540" s="134">
        <v>635</v>
      </c>
      <c r="C540" s="134" t="s">
        <v>20</v>
      </c>
      <c r="D540" s="204"/>
      <c r="E540" s="204"/>
      <c r="F540" s="204"/>
      <c r="G540" s="204"/>
      <c r="H540" s="204"/>
      <c r="I540" s="204"/>
      <c r="J540" s="204"/>
      <c r="K540" s="208"/>
    </row>
    <row r="541" spans="1:11" outlineLevel="1">
      <c r="A541" s="112"/>
      <c r="B541" s="87">
        <v>635006</v>
      </c>
      <c r="C541" s="88" t="s">
        <v>188</v>
      </c>
      <c r="D541" s="12">
        <v>12051</v>
      </c>
      <c r="E541" s="12">
        <v>0</v>
      </c>
      <c r="F541" s="219">
        <v>1000</v>
      </c>
      <c r="G541" s="219">
        <v>50</v>
      </c>
      <c r="H541" s="287">
        <v>500</v>
      </c>
      <c r="I541" s="12">
        <v>1000</v>
      </c>
      <c r="J541" s="12">
        <v>1000</v>
      </c>
      <c r="K541" s="208"/>
    </row>
    <row r="542" spans="1:11" outlineLevel="1">
      <c r="A542" s="112"/>
      <c r="B542" s="87">
        <v>635004</v>
      </c>
      <c r="C542" s="22" t="s">
        <v>213</v>
      </c>
      <c r="D542" s="12">
        <v>0</v>
      </c>
      <c r="E542" s="12">
        <v>0</v>
      </c>
      <c r="F542" s="219">
        <v>0</v>
      </c>
      <c r="G542" s="219">
        <v>0</v>
      </c>
      <c r="H542" s="287">
        <v>0</v>
      </c>
      <c r="I542" s="12">
        <v>0</v>
      </c>
      <c r="J542" s="12">
        <v>0</v>
      </c>
      <c r="K542" s="208"/>
    </row>
    <row r="543" spans="1:11" outlineLevel="1">
      <c r="A543" s="113"/>
      <c r="B543" s="86"/>
      <c r="C543" s="133" t="s">
        <v>98</v>
      </c>
      <c r="D543" s="196">
        <f t="shared" ref="D543:J543" si="112">SUM(D541:D542)</f>
        <v>12051</v>
      </c>
      <c r="E543" s="196">
        <f t="shared" si="112"/>
        <v>0</v>
      </c>
      <c r="F543" s="196">
        <f t="shared" si="112"/>
        <v>1000</v>
      </c>
      <c r="G543" s="196">
        <f t="shared" si="112"/>
        <v>50</v>
      </c>
      <c r="H543" s="196">
        <f t="shared" si="112"/>
        <v>500</v>
      </c>
      <c r="I543" s="196">
        <f t="shared" si="112"/>
        <v>1000</v>
      </c>
      <c r="J543" s="196">
        <f t="shared" si="112"/>
        <v>1000</v>
      </c>
      <c r="K543" s="208"/>
    </row>
    <row r="544" spans="1:11" outlineLevel="1">
      <c r="A544" s="113"/>
      <c r="B544" s="86"/>
      <c r="C544" s="82"/>
      <c r="D544" s="204"/>
      <c r="E544" s="204"/>
      <c r="F544" s="204"/>
      <c r="G544" s="204"/>
      <c r="H544" s="204"/>
      <c r="I544" s="204"/>
      <c r="J544" s="204"/>
      <c r="K544" s="208"/>
    </row>
    <row r="545" spans="1:11" outlineLevel="1">
      <c r="A545" s="112"/>
      <c r="B545" s="141">
        <v>637</v>
      </c>
      <c r="C545" s="139" t="s">
        <v>21</v>
      </c>
      <c r="D545" s="204"/>
      <c r="E545" s="204"/>
      <c r="F545" s="204"/>
      <c r="G545" s="204"/>
      <c r="H545" s="204"/>
      <c r="I545" s="204"/>
      <c r="J545" s="204"/>
      <c r="K545" s="208"/>
    </row>
    <row r="546" spans="1:11" outlineLevel="1">
      <c r="A546" s="112"/>
      <c r="B546" s="87">
        <v>637004</v>
      </c>
      <c r="C546" s="98" t="s">
        <v>336</v>
      </c>
      <c r="D546" s="12">
        <v>5225</v>
      </c>
      <c r="E546" s="12">
        <v>11527</v>
      </c>
      <c r="F546" s="219">
        <v>20000</v>
      </c>
      <c r="G546" s="219">
        <v>12000</v>
      </c>
      <c r="H546" s="287">
        <v>20000</v>
      </c>
      <c r="I546" s="12">
        <v>20000</v>
      </c>
      <c r="J546" s="12">
        <v>20000</v>
      </c>
      <c r="K546" s="208"/>
    </row>
    <row r="547" spans="1:11" outlineLevel="1">
      <c r="A547" s="112"/>
      <c r="B547" s="87" t="s">
        <v>354</v>
      </c>
      <c r="C547" s="88" t="s">
        <v>353</v>
      </c>
      <c r="D547" s="12">
        <v>0</v>
      </c>
      <c r="E547" s="12">
        <v>0</v>
      </c>
      <c r="F547" s="219">
        <v>25000</v>
      </c>
      <c r="G547" s="219">
        <v>0</v>
      </c>
      <c r="H547" s="287">
        <v>0</v>
      </c>
      <c r="I547" s="12">
        <v>0</v>
      </c>
      <c r="J547" s="12">
        <v>0</v>
      </c>
      <c r="K547" s="208"/>
    </row>
    <row r="548" spans="1:11" outlineLevel="1">
      <c r="A548" s="83"/>
      <c r="B548" s="84"/>
      <c r="C548" s="133" t="s">
        <v>98</v>
      </c>
      <c r="D548" s="196">
        <f t="shared" ref="D548:E548" si="113">SUM(D546)</f>
        <v>5225</v>
      </c>
      <c r="E548" s="196">
        <f t="shared" si="113"/>
        <v>11527</v>
      </c>
      <c r="F548" s="196">
        <f>SUM(F546:F547)</f>
        <v>45000</v>
      </c>
      <c r="G548" s="196">
        <f t="shared" ref="G548:H548" si="114">SUM(G546:G547)</f>
        <v>12000</v>
      </c>
      <c r="H548" s="196">
        <f t="shared" si="114"/>
        <v>20000</v>
      </c>
      <c r="I548" s="196">
        <f t="shared" ref="I548:J548" si="115">SUM(I546:I547)</f>
        <v>20000</v>
      </c>
      <c r="J548" s="196">
        <f t="shared" si="115"/>
        <v>20000</v>
      </c>
      <c r="K548" s="208"/>
    </row>
    <row r="549" spans="1:11" ht="13.5" outlineLevel="1" thickBot="1">
      <c r="A549" s="83"/>
      <c r="B549" s="84"/>
      <c r="C549" s="93"/>
      <c r="D549" s="204"/>
      <c r="E549" s="204"/>
      <c r="F549" s="204"/>
      <c r="G549" s="204"/>
      <c r="H549" s="204"/>
      <c r="I549" s="204"/>
      <c r="J549" s="204"/>
      <c r="K549" s="208"/>
    </row>
    <row r="550" spans="1:11" ht="13.5" outlineLevel="1" thickBot="1">
      <c r="A550" s="74" t="s">
        <v>327</v>
      </c>
      <c r="B550" s="73"/>
      <c r="C550" s="72"/>
      <c r="D550" s="48">
        <f t="shared" ref="D550:J550" si="116">D554+D565+D570</f>
        <v>16896</v>
      </c>
      <c r="E550" s="48">
        <f t="shared" si="116"/>
        <v>24979</v>
      </c>
      <c r="F550" s="48">
        <f t="shared" si="116"/>
        <v>28160</v>
      </c>
      <c r="G550" s="48">
        <f t="shared" si="116"/>
        <v>25390</v>
      </c>
      <c r="H550" s="48">
        <f t="shared" si="116"/>
        <v>25550</v>
      </c>
      <c r="I550" s="48">
        <f t="shared" si="116"/>
        <v>28160</v>
      </c>
      <c r="J550" s="48">
        <f t="shared" si="116"/>
        <v>28160</v>
      </c>
      <c r="K550" s="208"/>
    </row>
    <row r="551" spans="1:11" outlineLevel="1">
      <c r="A551" s="84"/>
      <c r="B551" s="102">
        <v>611</v>
      </c>
      <c r="C551" s="88" t="s">
        <v>26</v>
      </c>
      <c r="D551" s="12">
        <v>11756</v>
      </c>
      <c r="E551" s="12">
        <v>18300</v>
      </c>
      <c r="F551" s="219">
        <v>20610</v>
      </c>
      <c r="G551" s="219">
        <v>18000</v>
      </c>
      <c r="H551" s="287">
        <v>18000</v>
      </c>
      <c r="I551" s="12">
        <v>20610</v>
      </c>
      <c r="J551" s="12">
        <v>20610</v>
      </c>
      <c r="K551" s="208"/>
    </row>
    <row r="552" spans="1:11" hidden="1" outlineLevel="1">
      <c r="A552" s="84"/>
      <c r="B552" s="102">
        <v>612</v>
      </c>
      <c r="C552" s="102" t="s">
        <v>92</v>
      </c>
      <c r="D552" s="200"/>
      <c r="E552" s="200"/>
      <c r="F552" s="296"/>
      <c r="G552" s="296"/>
      <c r="H552" s="289"/>
      <c r="I552" s="200"/>
      <c r="J552" s="200"/>
      <c r="K552" s="208"/>
    </row>
    <row r="553" spans="1:11" outlineLevel="1">
      <c r="A553" s="84"/>
      <c r="B553" s="102">
        <v>614</v>
      </c>
      <c r="C553" s="212" t="s">
        <v>192</v>
      </c>
      <c r="D553" s="12">
        <v>0</v>
      </c>
      <c r="E553" s="12">
        <v>0</v>
      </c>
      <c r="F553" s="219">
        <v>0</v>
      </c>
      <c r="G553" s="219">
        <v>0</v>
      </c>
      <c r="H553" s="287">
        <v>0</v>
      </c>
      <c r="I553" s="12">
        <v>0</v>
      </c>
      <c r="J553" s="12">
        <v>0</v>
      </c>
      <c r="K553" s="208"/>
    </row>
    <row r="554" spans="1:11" outlineLevel="1">
      <c r="A554" s="84"/>
      <c r="B554" s="108"/>
      <c r="C554" s="133" t="s">
        <v>98</v>
      </c>
      <c r="D554" s="196">
        <f>SUM(D551:D553)</f>
        <v>11756</v>
      </c>
      <c r="E554" s="196">
        <f t="shared" ref="E554:J554" si="117">SUM(E551:E553)</f>
        <v>18300</v>
      </c>
      <c r="F554" s="196">
        <f t="shared" si="117"/>
        <v>20610</v>
      </c>
      <c r="G554" s="196">
        <f t="shared" si="117"/>
        <v>18000</v>
      </c>
      <c r="H554" s="196">
        <f t="shared" si="117"/>
        <v>18000</v>
      </c>
      <c r="I554" s="196">
        <f t="shared" si="117"/>
        <v>20610</v>
      </c>
      <c r="J554" s="196">
        <f t="shared" si="117"/>
        <v>20610</v>
      </c>
      <c r="K554" s="208"/>
    </row>
    <row r="555" spans="1:11" outlineLevel="1">
      <c r="A555" s="84"/>
      <c r="B555" s="108"/>
      <c r="C555" s="82"/>
      <c r="D555" s="204"/>
      <c r="E555" s="204"/>
      <c r="F555" s="204"/>
      <c r="G555" s="204"/>
      <c r="H555" s="204"/>
      <c r="I555" s="204"/>
      <c r="J555" s="204"/>
      <c r="K555" s="208"/>
    </row>
    <row r="556" spans="1:11" outlineLevel="1">
      <c r="A556" s="84"/>
      <c r="B556" s="134">
        <v>620</v>
      </c>
      <c r="C556" s="139" t="s">
        <v>110</v>
      </c>
      <c r="D556" s="204"/>
      <c r="E556" s="204"/>
      <c r="F556" s="204"/>
      <c r="G556" s="204"/>
      <c r="H556" s="204"/>
      <c r="I556" s="204"/>
      <c r="J556" s="204"/>
      <c r="K556" s="208"/>
    </row>
    <row r="557" spans="1:11" outlineLevel="1">
      <c r="A557" s="84"/>
      <c r="B557" s="102">
        <v>621</v>
      </c>
      <c r="C557" s="102" t="s">
        <v>93</v>
      </c>
      <c r="D557" s="12">
        <v>1245</v>
      </c>
      <c r="E557" s="12">
        <v>1911</v>
      </c>
      <c r="F557" s="219">
        <v>2060</v>
      </c>
      <c r="G557" s="219">
        <v>2060</v>
      </c>
      <c r="H557" s="287">
        <v>2060</v>
      </c>
      <c r="I557" s="12">
        <v>2060</v>
      </c>
      <c r="J557" s="12">
        <v>2060</v>
      </c>
      <c r="K557" s="208"/>
    </row>
    <row r="558" spans="1:11" hidden="1" outlineLevel="1">
      <c r="A558" s="84"/>
      <c r="B558" s="102">
        <v>622</v>
      </c>
      <c r="C558" s="102" t="s">
        <v>99</v>
      </c>
      <c r="D558" s="12"/>
      <c r="E558" s="12"/>
      <c r="F558" s="219"/>
      <c r="G558" s="219"/>
      <c r="H558" s="287"/>
      <c r="I558" s="12"/>
      <c r="J558" s="12"/>
      <c r="K558" s="208"/>
    </row>
    <row r="559" spans="1:11" outlineLevel="1">
      <c r="A559" s="84"/>
      <c r="B559" s="96">
        <v>625001</v>
      </c>
      <c r="C559" s="102" t="s">
        <v>27</v>
      </c>
      <c r="D559" s="12">
        <v>174</v>
      </c>
      <c r="E559" s="12">
        <v>267</v>
      </c>
      <c r="F559" s="219">
        <v>290</v>
      </c>
      <c r="G559" s="219">
        <v>290</v>
      </c>
      <c r="H559" s="287">
        <v>290</v>
      </c>
      <c r="I559" s="12">
        <v>290</v>
      </c>
      <c r="J559" s="12">
        <v>290</v>
      </c>
      <c r="K559" s="208"/>
    </row>
    <row r="560" spans="1:11" outlineLevel="1">
      <c r="A560" s="84"/>
      <c r="B560" s="96">
        <v>625002</v>
      </c>
      <c r="C560" s="102" t="s">
        <v>28</v>
      </c>
      <c r="D560" s="12">
        <v>1752</v>
      </c>
      <c r="E560" s="12">
        <v>2676</v>
      </c>
      <c r="F560" s="219">
        <v>2890</v>
      </c>
      <c r="G560" s="219">
        <v>2890</v>
      </c>
      <c r="H560" s="287">
        <v>2890</v>
      </c>
      <c r="I560" s="12">
        <v>2890</v>
      </c>
      <c r="J560" s="12">
        <v>2890</v>
      </c>
      <c r="K560" s="208"/>
    </row>
    <row r="561" spans="1:11" outlineLevel="1">
      <c r="A561" s="84"/>
      <c r="B561" s="96">
        <v>625003</v>
      </c>
      <c r="C561" s="102" t="s">
        <v>29</v>
      </c>
      <c r="D561" s="12">
        <v>100</v>
      </c>
      <c r="E561" s="12">
        <v>153</v>
      </c>
      <c r="F561" s="219">
        <v>170</v>
      </c>
      <c r="G561" s="219">
        <v>170</v>
      </c>
      <c r="H561" s="287">
        <v>170</v>
      </c>
      <c r="I561" s="12">
        <v>170</v>
      </c>
      <c r="J561" s="12">
        <v>170</v>
      </c>
      <c r="K561" s="208"/>
    </row>
    <row r="562" spans="1:11" outlineLevel="1">
      <c r="A562" s="84"/>
      <c r="B562" s="96">
        <v>625004</v>
      </c>
      <c r="C562" s="102" t="s">
        <v>30</v>
      </c>
      <c r="D562" s="12">
        <v>373</v>
      </c>
      <c r="E562" s="12">
        <v>573</v>
      </c>
      <c r="F562" s="219">
        <v>600</v>
      </c>
      <c r="G562" s="219">
        <v>600</v>
      </c>
      <c r="H562" s="287">
        <v>600</v>
      </c>
      <c r="I562" s="12">
        <v>600</v>
      </c>
      <c r="J562" s="12">
        <v>600</v>
      </c>
      <c r="K562" s="208"/>
    </row>
    <row r="563" spans="1:11" outlineLevel="1">
      <c r="A563" s="84"/>
      <c r="B563" s="96">
        <v>625005</v>
      </c>
      <c r="C563" s="102" t="s">
        <v>31</v>
      </c>
      <c r="D563" s="12">
        <v>124</v>
      </c>
      <c r="E563" s="12">
        <v>191</v>
      </c>
      <c r="F563" s="219">
        <v>200</v>
      </c>
      <c r="G563" s="219">
        <v>200</v>
      </c>
      <c r="H563" s="287">
        <v>200</v>
      </c>
      <c r="I563" s="12">
        <v>200</v>
      </c>
      <c r="J563" s="12">
        <v>200</v>
      </c>
      <c r="K563" s="208"/>
    </row>
    <row r="564" spans="1:11" outlineLevel="1">
      <c r="A564" s="84"/>
      <c r="B564" s="96">
        <v>625007</v>
      </c>
      <c r="C564" s="102" t="s">
        <v>96</v>
      </c>
      <c r="D564" s="12">
        <v>591</v>
      </c>
      <c r="E564" s="12">
        <v>908</v>
      </c>
      <c r="F564" s="219">
        <v>980</v>
      </c>
      <c r="G564" s="219">
        <v>980</v>
      </c>
      <c r="H564" s="287">
        <v>980</v>
      </c>
      <c r="I564" s="12">
        <v>980</v>
      </c>
      <c r="J564" s="12">
        <v>980</v>
      </c>
      <c r="K564" s="208"/>
    </row>
    <row r="565" spans="1:11" outlineLevel="1">
      <c r="A565" s="84"/>
      <c r="B565" s="104"/>
      <c r="C565" s="133" t="s">
        <v>98</v>
      </c>
      <c r="D565" s="196">
        <f t="shared" ref="D565:J565" si="118">SUM(D557:D564)</f>
        <v>4359</v>
      </c>
      <c r="E565" s="196">
        <f t="shared" si="118"/>
        <v>6679</v>
      </c>
      <c r="F565" s="196">
        <f>SUM(F557:F564)</f>
        <v>7190</v>
      </c>
      <c r="G565" s="196">
        <f t="shared" ref="G565:H565" si="119">SUM(G557:G564)</f>
        <v>7190</v>
      </c>
      <c r="H565" s="196">
        <f t="shared" si="119"/>
        <v>7190</v>
      </c>
      <c r="I565" s="196">
        <f t="shared" si="118"/>
        <v>7190</v>
      </c>
      <c r="J565" s="196">
        <f t="shared" si="118"/>
        <v>7190</v>
      </c>
      <c r="K565" s="208"/>
    </row>
    <row r="566" spans="1:11" outlineLevel="1">
      <c r="A566" s="84"/>
      <c r="B566" s="104"/>
      <c r="C566" s="133"/>
      <c r="D566" s="204"/>
      <c r="E566" s="204"/>
      <c r="F566" s="204"/>
      <c r="G566" s="204"/>
      <c r="H566" s="204"/>
      <c r="I566" s="204"/>
      <c r="J566" s="204"/>
      <c r="K566" s="208"/>
    </row>
    <row r="567" spans="1:11" outlineLevel="1">
      <c r="A567" s="84"/>
      <c r="B567" s="134" t="s">
        <v>344</v>
      </c>
      <c r="C567" s="136" t="s">
        <v>18</v>
      </c>
      <c r="D567" s="204"/>
      <c r="E567" s="204"/>
      <c r="F567" s="204"/>
      <c r="G567" s="204"/>
      <c r="H567" s="204"/>
      <c r="I567" s="204"/>
      <c r="J567" s="204"/>
      <c r="K567" s="208"/>
    </row>
    <row r="568" spans="1:11" outlineLevel="1">
      <c r="A568" s="84"/>
      <c r="B568" s="87">
        <v>632003</v>
      </c>
      <c r="C568" s="88" t="s">
        <v>312</v>
      </c>
      <c r="D568" s="12">
        <v>0</v>
      </c>
      <c r="E568" s="12">
        <v>0</v>
      </c>
      <c r="F568" s="219">
        <v>360</v>
      </c>
      <c r="G568" s="219">
        <v>200</v>
      </c>
      <c r="H568" s="287">
        <v>360</v>
      </c>
      <c r="I568" s="12">
        <v>360</v>
      </c>
      <c r="J568" s="12">
        <v>360</v>
      </c>
      <c r="K568" s="208"/>
    </row>
    <row r="569" spans="1:11" outlineLevel="1">
      <c r="A569" s="84"/>
      <c r="B569" s="87">
        <v>637037</v>
      </c>
      <c r="C569" s="88" t="s">
        <v>281</v>
      </c>
      <c r="D569" s="12">
        <v>781</v>
      </c>
      <c r="E569" s="12">
        <v>0</v>
      </c>
      <c r="F569" s="219">
        <v>0</v>
      </c>
      <c r="G569" s="219">
        <v>0</v>
      </c>
      <c r="H569" s="287">
        <v>0</v>
      </c>
      <c r="I569" s="12">
        <v>0</v>
      </c>
      <c r="J569" s="12">
        <v>0</v>
      </c>
      <c r="K569" s="208"/>
    </row>
    <row r="570" spans="1:11" outlineLevel="1">
      <c r="A570" s="84"/>
      <c r="B570" s="86"/>
      <c r="C570" s="133" t="s">
        <v>98</v>
      </c>
      <c r="D570" s="196">
        <f>SUM(D568:D569)</f>
        <v>781</v>
      </c>
      <c r="E570" s="196">
        <f t="shared" ref="E570:J570" si="120">SUM(E568:E569)</f>
        <v>0</v>
      </c>
      <c r="F570" s="196">
        <f t="shared" si="120"/>
        <v>360</v>
      </c>
      <c r="G570" s="196">
        <f t="shared" si="120"/>
        <v>200</v>
      </c>
      <c r="H570" s="196">
        <f t="shared" si="120"/>
        <v>360</v>
      </c>
      <c r="I570" s="196">
        <f t="shared" si="120"/>
        <v>360</v>
      </c>
      <c r="J570" s="196">
        <f t="shared" si="120"/>
        <v>360</v>
      </c>
      <c r="K570" s="208"/>
    </row>
    <row r="571" spans="1:11" ht="13.5" outlineLevel="1" thickBot="1">
      <c r="A571" s="83"/>
      <c r="B571" s="84"/>
      <c r="C571" s="93"/>
      <c r="D571" s="204"/>
      <c r="E571" s="204"/>
      <c r="F571" s="204"/>
      <c r="G571" s="204"/>
      <c r="H571" s="204"/>
      <c r="I571" s="204"/>
      <c r="J571" s="204"/>
      <c r="K571" s="208"/>
    </row>
    <row r="572" spans="1:11" ht="13.5" outlineLevel="1" thickBot="1">
      <c r="A572" s="74" t="s">
        <v>134</v>
      </c>
      <c r="B572" s="73"/>
      <c r="C572" s="72"/>
      <c r="D572" s="47">
        <f t="shared" ref="D572:J572" si="121">D577</f>
        <v>3589</v>
      </c>
      <c r="E572" s="47">
        <f t="shared" si="121"/>
        <v>32544</v>
      </c>
      <c r="F572" s="47">
        <f t="shared" si="121"/>
        <v>45300</v>
      </c>
      <c r="G572" s="47">
        <f t="shared" si="121"/>
        <v>31520</v>
      </c>
      <c r="H572" s="47">
        <f t="shared" si="121"/>
        <v>5300</v>
      </c>
      <c r="I572" s="47">
        <f t="shared" si="121"/>
        <v>5300</v>
      </c>
      <c r="J572" s="47">
        <f t="shared" si="121"/>
        <v>5300</v>
      </c>
      <c r="K572" s="208"/>
    </row>
    <row r="573" spans="1:11" outlineLevel="1">
      <c r="A573" s="84"/>
      <c r="B573" s="134">
        <v>642</v>
      </c>
      <c r="C573" s="139" t="s">
        <v>135</v>
      </c>
      <c r="D573" s="204"/>
      <c r="E573" s="204"/>
      <c r="F573" s="204"/>
      <c r="G573" s="204"/>
      <c r="H573" s="204"/>
      <c r="I573" s="204"/>
      <c r="J573" s="204"/>
      <c r="K573" s="208"/>
    </row>
    <row r="574" spans="1:11" outlineLevel="1">
      <c r="A574" s="84"/>
      <c r="B574" s="96">
        <v>642026</v>
      </c>
      <c r="C574" s="88" t="s">
        <v>292</v>
      </c>
      <c r="D574" s="12">
        <v>1221</v>
      </c>
      <c r="E574" s="12">
        <v>79</v>
      </c>
      <c r="F574" s="219">
        <v>5000</v>
      </c>
      <c r="G574" s="219">
        <v>1320</v>
      </c>
      <c r="H574" s="287">
        <v>5000</v>
      </c>
      <c r="I574" s="89">
        <v>5000</v>
      </c>
      <c r="J574" s="89">
        <v>5000</v>
      </c>
      <c r="K574" s="208"/>
    </row>
    <row r="575" spans="1:11" outlineLevel="1">
      <c r="A575" s="84"/>
      <c r="B575" s="96">
        <v>642026</v>
      </c>
      <c r="C575" s="88" t="s">
        <v>293</v>
      </c>
      <c r="D575" s="12">
        <v>2019</v>
      </c>
      <c r="E575" s="12">
        <v>32216</v>
      </c>
      <c r="F575" s="219">
        <v>40000</v>
      </c>
      <c r="G575" s="219">
        <v>30000</v>
      </c>
      <c r="H575" s="287">
        <v>0</v>
      </c>
      <c r="I575" s="89">
        <v>0</v>
      </c>
      <c r="J575" s="89">
        <v>0</v>
      </c>
      <c r="K575" s="208"/>
    </row>
    <row r="576" spans="1:11" outlineLevel="1">
      <c r="A576" s="84"/>
      <c r="B576" s="96">
        <v>633006</v>
      </c>
      <c r="C576" s="88" t="s">
        <v>294</v>
      </c>
      <c r="D576" s="12">
        <v>349</v>
      </c>
      <c r="E576" s="12">
        <v>249</v>
      </c>
      <c r="F576" s="219">
        <v>300</v>
      </c>
      <c r="G576" s="219">
        <v>200</v>
      </c>
      <c r="H576" s="287">
        <v>300</v>
      </c>
      <c r="I576" s="89">
        <v>300</v>
      </c>
      <c r="J576" s="89">
        <v>300</v>
      </c>
      <c r="K576" s="208"/>
    </row>
    <row r="577" spans="1:11" outlineLevel="1">
      <c r="A577" s="84"/>
      <c r="B577" s="108"/>
      <c r="C577" s="133" t="s">
        <v>98</v>
      </c>
      <c r="D577" s="196">
        <f t="shared" ref="D577:J577" si="122">SUM(D574:D576)</f>
        <v>3589</v>
      </c>
      <c r="E577" s="196">
        <f t="shared" si="122"/>
        <v>32544</v>
      </c>
      <c r="F577" s="196">
        <f t="shared" si="122"/>
        <v>45300</v>
      </c>
      <c r="G577" s="196">
        <f t="shared" si="122"/>
        <v>31520</v>
      </c>
      <c r="H577" s="196">
        <f t="shared" si="122"/>
        <v>5300</v>
      </c>
      <c r="I577" s="196">
        <f t="shared" si="122"/>
        <v>5300</v>
      </c>
      <c r="J577" s="196">
        <f t="shared" si="122"/>
        <v>5300</v>
      </c>
      <c r="K577" s="208"/>
    </row>
    <row r="578" spans="1:11" ht="13.5" outlineLevel="1" thickBot="1">
      <c r="A578" s="83"/>
      <c r="B578" s="84"/>
      <c r="C578" s="93"/>
      <c r="D578" s="204"/>
      <c r="E578" s="204"/>
      <c r="F578" s="204"/>
      <c r="G578" s="204"/>
      <c r="H578" s="204"/>
      <c r="I578" s="204"/>
      <c r="J578" s="204"/>
      <c r="K578" s="208"/>
    </row>
    <row r="579" spans="1:11" ht="13.5" outlineLevel="1" thickBot="1">
      <c r="A579" s="326" t="s">
        <v>15</v>
      </c>
      <c r="B579" s="327"/>
      <c r="C579" s="328"/>
      <c r="D579" s="206">
        <f t="shared" ref="D579:J579" si="123">D6+D90+D97+D133+D164+D173+D179+D213+D253+D262+D306+D321+D329+D344+D374+D413+D436+D458+D501+D506+D511+D522+D529+D534+D539+D550+D572+D139+D290+D119</f>
        <v>2306391</v>
      </c>
      <c r="E579" s="206">
        <f t="shared" si="123"/>
        <v>2659148</v>
      </c>
      <c r="F579" s="206">
        <f t="shared" si="123"/>
        <v>3083990</v>
      </c>
      <c r="G579" s="206">
        <f t="shared" si="123"/>
        <v>2879230</v>
      </c>
      <c r="H579" s="206">
        <f t="shared" si="123"/>
        <v>3248830</v>
      </c>
      <c r="I579" s="206">
        <f t="shared" si="123"/>
        <v>2849570</v>
      </c>
      <c r="J579" s="206">
        <f t="shared" si="123"/>
        <v>2849070</v>
      </c>
      <c r="K579" s="208"/>
    </row>
    <row r="580" spans="1:11" ht="13.5" outlineLevel="1" thickBot="1">
      <c r="A580" s="142"/>
      <c r="B580" s="143"/>
      <c r="C580" s="144"/>
      <c r="D580" s="204"/>
      <c r="E580" s="204"/>
      <c r="F580" s="204"/>
      <c r="G580" s="204"/>
      <c r="H580" s="204"/>
      <c r="I580" s="204"/>
      <c r="J580" s="204"/>
      <c r="K580" s="208"/>
    </row>
    <row r="581" spans="1:11" ht="13.5" thickBot="1">
      <c r="A581" s="332" t="s">
        <v>25</v>
      </c>
      <c r="B581" s="333"/>
      <c r="C581" s="334"/>
      <c r="D581" s="169" t="s">
        <v>145</v>
      </c>
      <c r="E581" s="169" t="s">
        <v>145</v>
      </c>
      <c r="F581" s="169" t="s">
        <v>145</v>
      </c>
      <c r="G581" s="169" t="s">
        <v>145</v>
      </c>
      <c r="H581" s="169" t="s">
        <v>145</v>
      </c>
      <c r="I581" s="169" t="s">
        <v>145</v>
      </c>
      <c r="J581" s="169" t="s">
        <v>145</v>
      </c>
      <c r="K581" s="208"/>
    </row>
    <row r="582" spans="1:11" ht="13.5" outlineLevel="1" thickBot="1">
      <c r="A582" s="248" t="s">
        <v>136</v>
      </c>
      <c r="B582" s="249"/>
      <c r="C582" s="250"/>
      <c r="D582" s="80">
        <f t="shared" ref="D582:J582" si="124">D590</f>
        <v>23144</v>
      </c>
      <c r="E582" s="80">
        <f t="shared" si="124"/>
        <v>692</v>
      </c>
      <c r="F582" s="80">
        <f t="shared" si="124"/>
        <v>13500</v>
      </c>
      <c r="G582" s="80">
        <f t="shared" si="124"/>
        <v>22980</v>
      </c>
      <c r="H582" s="80">
        <f t="shared" si="124"/>
        <v>21000</v>
      </c>
      <c r="I582" s="80">
        <f t="shared" si="124"/>
        <v>12000</v>
      </c>
      <c r="J582" s="80">
        <f t="shared" si="124"/>
        <v>12000</v>
      </c>
      <c r="K582" s="208"/>
    </row>
    <row r="583" spans="1:11" outlineLevel="1">
      <c r="A583" s="114"/>
      <c r="B583" s="100">
        <v>711001</v>
      </c>
      <c r="C583" s="101" t="s">
        <v>244</v>
      </c>
      <c r="D583" s="13">
        <v>0</v>
      </c>
      <c r="E583" s="13">
        <v>0</v>
      </c>
      <c r="F583" s="267">
        <v>0</v>
      </c>
      <c r="G583" s="267">
        <v>0</v>
      </c>
      <c r="H583" s="288">
        <v>0</v>
      </c>
      <c r="I583" s="89">
        <v>0</v>
      </c>
      <c r="J583" s="89">
        <v>0</v>
      </c>
      <c r="K583" s="208"/>
    </row>
    <row r="584" spans="1:11" outlineLevel="1">
      <c r="A584" s="114"/>
      <c r="B584" s="100">
        <v>713001</v>
      </c>
      <c r="C584" s="101" t="s">
        <v>243</v>
      </c>
      <c r="D584" s="13">
        <v>0</v>
      </c>
      <c r="E584" s="13">
        <v>0</v>
      </c>
      <c r="F584" s="267">
        <v>0</v>
      </c>
      <c r="G584" s="267">
        <v>1500</v>
      </c>
      <c r="H584" s="288">
        <v>5000</v>
      </c>
      <c r="I584" s="89">
        <v>0</v>
      </c>
      <c r="J584" s="89">
        <v>0</v>
      </c>
      <c r="K584" s="208"/>
    </row>
    <row r="585" spans="1:11" outlineLevel="1">
      <c r="A585" s="114"/>
      <c r="B585" s="100">
        <v>713002</v>
      </c>
      <c r="C585" s="101" t="s">
        <v>36</v>
      </c>
      <c r="D585" s="13">
        <v>0</v>
      </c>
      <c r="E585" s="13">
        <v>692</v>
      </c>
      <c r="F585" s="267">
        <v>2500</v>
      </c>
      <c r="G585" s="267">
        <v>0</v>
      </c>
      <c r="H585" s="288">
        <v>5000</v>
      </c>
      <c r="I585" s="89">
        <v>4000</v>
      </c>
      <c r="J585" s="89">
        <v>4000</v>
      </c>
      <c r="K585" s="208"/>
    </row>
    <row r="586" spans="1:11" ht="21" outlineLevel="1">
      <c r="A586" s="114"/>
      <c r="B586" s="100">
        <v>713004</v>
      </c>
      <c r="C586" s="101" t="s">
        <v>245</v>
      </c>
      <c r="D586" s="13">
        <v>5170</v>
      </c>
      <c r="E586" s="13">
        <v>0</v>
      </c>
      <c r="F586" s="267">
        <v>5000</v>
      </c>
      <c r="G586" s="267">
        <v>7000</v>
      </c>
      <c r="H586" s="288">
        <v>5000</v>
      </c>
      <c r="I586" s="89">
        <v>3000</v>
      </c>
      <c r="J586" s="89">
        <v>3000</v>
      </c>
      <c r="K586" s="208"/>
    </row>
    <row r="587" spans="1:11" outlineLevel="1">
      <c r="A587" s="114"/>
      <c r="B587" s="100">
        <v>713003</v>
      </c>
      <c r="C587" s="101" t="s">
        <v>393</v>
      </c>
      <c r="D587" s="13">
        <v>0</v>
      </c>
      <c r="E587" s="13">
        <v>0</v>
      </c>
      <c r="F587" s="267">
        <v>0</v>
      </c>
      <c r="G587" s="267">
        <v>14480</v>
      </c>
      <c r="H587" s="288">
        <v>0</v>
      </c>
      <c r="I587" s="89">
        <v>0</v>
      </c>
      <c r="J587" s="89">
        <v>0</v>
      </c>
      <c r="K587" s="208"/>
    </row>
    <row r="588" spans="1:11" outlineLevel="1">
      <c r="A588" s="114"/>
      <c r="B588" s="100">
        <v>713004</v>
      </c>
      <c r="C588" s="101" t="s">
        <v>328</v>
      </c>
      <c r="D588" s="13">
        <v>1990</v>
      </c>
      <c r="E588" s="13">
        <v>0</v>
      </c>
      <c r="F588" s="267">
        <v>0</v>
      </c>
      <c r="G588" s="267">
        <v>0</v>
      </c>
      <c r="H588" s="288">
        <v>0</v>
      </c>
      <c r="I588" s="89">
        <v>0</v>
      </c>
      <c r="J588" s="89">
        <v>0</v>
      </c>
      <c r="K588" s="208"/>
    </row>
    <row r="589" spans="1:11" outlineLevel="1">
      <c r="A589" s="114"/>
      <c r="B589" s="87">
        <v>716</v>
      </c>
      <c r="C589" s="88" t="s">
        <v>329</v>
      </c>
      <c r="D589" s="12">
        <v>15984</v>
      </c>
      <c r="E589" s="12">
        <v>0</v>
      </c>
      <c r="F589" s="219">
        <v>6000</v>
      </c>
      <c r="G589" s="219">
        <v>0</v>
      </c>
      <c r="H589" s="287">
        <v>6000</v>
      </c>
      <c r="I589" s="89">
        <v>5000</v>
      </c>
      <c r="J589" s="89">
        <v>5000</v>
      </c>
      <c r="K589" s="208"/>
    </row>
    <row r="590" spans="1:11" outlineLevel="1">
      <c r="A590" s="114"/>
      <c r="B590" s="86"/>
      <c r="C590" s="133" t="s">
        <v>98</v>
      </c>
      <c r="D590" s="196">
        <f t="shared" ref="D590:J590" si="125">SUM(D583:D589)</f>
        <v>23144</v>
      </c>
      <c r="E590" s="196">
        <f t="shared" si="125"/>
        <v>692</v>
      </c>
      <c r="F590" s="196">
        <f t="shared" si="125"/>
        <v>13500</v>
      </c>
      <c r="G590" s="196">
        <f t="shared" si="125"/>
        <v>22980</v>
      </c>
      <c r="H590" s="196">
        <f t="shared" si="125"/>
        <v>21000</v>
      </c>
      <c r="I590" s="196">
        <f t="shared" si="125"/>
        <v>12000</v>
      </c>
      <c r="J590" s="196">
        <f t="shared" si="125"/>
        <v>12000</v>
      </c>
      <c r="K590" s="208"/>
    </row>
    <row r="591" spans="1:11" outlineLevel="1">
      <c r="A591" s="114"/>
      <c r="B591" s="86"/>
      <c r="C591" s="82"/>
      <c r="D591" s="204"/>
      <c r="E591" s="204"/>
      <c r="F591" s="204"/>
      <c r="G591" s="204"/>
      <c r="H591" s="204"/>
      <c r="I591" s="204"/>
      <c r="J591" s="204"/>
      <c r="K591" s="208"/>
    </row>
    <row r="592" spans="1:11" ht="13.5" outlineLevel="1" thickBot="1">
      <c r="A592" s="114"/>
      <c r="B592" s="86"/>
      <c r="C592" s="82"/>
      <c r="D592" s="204"/>
      <c r="E592" s="204"/>
      <c r="F592" s="204"/>
      <c r="G592" s="204"/>
      <c r="H592" s="204"/>
      <c r="I592" s="204"/>
      <c r="J592" s="204"/>
      <c r="K592" s="208"/>
    </row>
    <row r="593" spans="1:11" ht="13.5" outlineLevel="1" thickBot="1">
      <c r="A593" s="171" t="s">
        <v>157</v>
      </c>
      <c r="B593" s="166" t="s">
        <v>173</v>
      </c>
      <c r="C593" s="251"/>
      <c r="D593" s="99">
        <f t="shared" ref="D593:J593" si="126">D606</f>
        <v>375782</v>
      </c>
      <c r="E593" s="99">
        <f t="shared" si="126"/>
        <v>618707</v>
      </c>
      <c r="F593" s="99">
        <f t="shared" si="126"/>
        <v>1000000</v>
      </c>
      <c r="G593" s="99">
        <f t="shared" si="126"/>
        <v>550000</v>
      </c>
      <c r="H593" s="99">
        <f t="shared" si="126"/>
        <v>706000</v>
      </c>
      <c r="I593" s="99">
        <f t="shared" si="126"/>
        <v>278130</v>
      </c>
      <c r="J593" s="99">
        <f t="shared" si="126"/>
        <v>275910</v>
      </c>
      <c r="K593" s="208"/>
    </row>
    <row r="594" spans="1:11" outlineLevel="1">
      <c r="A594" s="114"/>
      <c r="B594" s="87">
        <v>716</v>
      </c>
      <c r="C594" s="88" t="s">
        <v>361</v>
      </c>
      <c r="D594" s="13">
        <v>0</v>
      </c>
      <c r="E594" s="13">
        <v>0</v>
      </c>
      <c r="F594" s="267">
        <v>70000</v>
      </c>
      <c r="G594" s="267">
        <v>0</v>
      </c>
      <c r="H594" s="288">
        <v>56000</v>
      </c>
      <c r="I594" s="90">
        <v>0</v>
      </c>
      <c r="J594" s="89">
        <v>0</v>
      </c>
      <c r="K594" s="208"/>
    </row>
    <row r="595" spans="1:11" outlineLevel="1">
      <c r="A595" s="114"/>
      <c r="B595" s="87">
        <v>717002</v>
      </c>
      <c r="C595" s="88" t="s">
        <v>352</v>
      </c>
      <c r="D595" s="13">
        <v>0</v>
      </c>
      <c r="E595" s="13">
        <v>0</v>
      </c>
      <c r="F595" s="267">
        <v>80000</v>
      </c>
      <c r="G595" s="267">
        <v>0</v>
      </c>
      <c r="H595" s="288">
        <v>170000</v>
      </c>
      <c r="I595" s="90">
        <v>0</v>
      </c>
      <c r="J595" s="89">
        <v>0</v>
      </c>
      <c r="K595" s="208"/>
    </row>
    <row r="596" spans="1:11" outlineLevel="1">
      <c r="A596" s="114"/>
      <c r="B596" s="87">
        <v>717002</v>
      </c>
      <c r="C596" s="88" t="s">
        <v>330</v>
      </c>
      <c r="D596" s="13">
        <v>29630</v>
      </c>
      <c r="E596" s="13">
        <v>0</v>
      </c>
      <c r="F596" s="267">
        <v>0</v>
      </c>
      <c r="G596" s="267">
        <v>0</v>
      </c>
      <c r="H596" s="288">
        <v>0</v>
      </c>
      <c r="I596" s="90">
        <v>0</v>
      </c>
      <c r="J596" s="89">
        <v>0</v>
      </c>
      <c r="K596" s="208"/>
    </row>
    <row r="597" spans="1:11" outlineLevel="1">
      <c r="A597" s="114"/>
      <c r="B597" s="87">
        <v>717001</v>
      </c>
      <c r="C597" s="88" t="s">
        <v>345</v>
      </c>
      <c r="D597" s="13">
        <v>39612</v>
      </c>
      <c r="E597" s="13">
        <v>0</v>
      </c>
      <c r="F597" s="267">
        <v>0</v>
      </c>
      <c r="G597" s="267">
        <v>0</v>
      </c>
      <c r="H597" s="288">
        <v>0</v>
      </c>
      <c r="I597" s="90">
        <v>0</v>
      </c>
      <c r="J597" s="89">
        <v>0</v>
      </c>
      <c r="K597" s="208"/>
    </row>
    <row r="598" spans="1:11" outlineLevel="1">
      <c r="A598" s="114"/>
      <c r="B598" s="87">
        <v>717001</v>
      </c>
      <c r="C598" s="88" t="s">
        <v>331</v>
      </c>
      <c r="D598" s="13">
        <v>0</v>
      </c>
      <c r="E598" s="13">
        <v>598241</v>
      </c>
      <c r="F598" s="267">
        <v>0</v>
      </c>
      <c r="G598" s="267">
        <v>0</v>
      </c>
      <c r="H598" s="288">
        <v>0</v>
      </c>
      <c r="I598" s="90">
        <v>0</v>
      </c>
      <c r="J598" s="89">
        <v>0</v>
      </c>
      <c r="K598" s="208"/>
    </row>
    <row r="599" spans="1:11" outlineLevel="1">
      <c r="A599" s="114"/>
      <c r="B599" s="87">
        <v>714004</v>
      </c>
      <c r="C599" s="88" t="s">
        <v>321</v>
      </c>
      <c r="D599" s="13">
        <v>16428</v>
      </c>
      <c r="E599" s="13">
        <v>0</v>
      </c>
      <c r="F599" s="267">
        <v>0</v>
      </c>
      <c r="G599" s="267">
        <v>0</v>
      </c>
      <c r="H599" s="288">
        <v>0</v>
      </c>
      <c r="I599" s="90">
        <v>0</v>
      </c>
      <c r="J599" s="89">
        <v>0</v>
      </c>
      <c r="K599" s="208"/>
    </row>
    <row r="600" spans="1:11" outlineLevel="1">
      <c r="A600" s="114"/>
      <c r="B600" s="87">
        <v>717002</v>
      </c>
      <c r="C600" s="88" t="s">
        <v>314</v>
      </c>
      <c r="D600" s="13">
        <v>0</v>
      </c>
      <c r="E600" s="13">
        <v>0</v>
      </c>
      <c r="F600" s="267">
        <v>490000</v>
      </c>
      <c r="G600" s="267">
        <v>550000</v>
      </c>
      <c r="H600" s="288">
        <v>0</v>
      </c>
      <c r="I600" s="90">
        <v>0</v>
      </c>
      <c r="J600" s="89">
        <v>0</v>
      </c>
      <c r="K600" s="208"/>
    </row>
    <row r="601" spans="1:11" outlineLevel="1">
      <c r="A601" s="114"/>
      <c r="B601" s="87">
        <v>717004</v>
      </c>
      <c r="C601" s="88" t="s">
        <v>355</v>
      </c>
      <c r="D601" s="13">
        <v>0</v>
      </c>
      <c r="E601" s="13">
        <v>1261</v>
      </c>
      <c r="F601" s="267">
        <v>0</v>
      </c>
      <c r="G601" s="267">
        <v>0</v>
      </c>
      <c r="H601" s="288">
        <v>0</v>
      </c>
      <c r="I601" s="90">
        <v>0</v>
      </c>
      <c r="J601" s="89">
        <v>0</v>
      </c>
      <c r="K601" s="208"/>
    </row>
    <row r="602" spans="1:11" outlineLevel="1">
      <c r="A602" s="114"/>
      <c r="B602" s="87">
        <v>717002</v>
      </c>
      <c r="C602" s="88" t="s">
        <v>313</v>
      </c>
      <c r="D602" s="13">
        <v>290112</v>
      </c>
      <c r="E602" s="13">
        <v>19205</v>
      </c>
      <c r="F602" s="267">
        <v>0</v>
      </c>
      <c r="G602" s="267">
        <v>0</v>
      </c>
      <c r="H602" s="288">
        <v>0</v>
      </c>
      <c r="I602" s="90">
        <v>0</v>
      </c>
      <c r="J602" s="89">
        <v>0</v>
      </c>
      <c r="K602" s="208"/>
    </row>
    <row r="603" spans="1:11" outlineLevel="1">
      <c r="A603" s="114"/>
      <c r="B603" s="87">
        <v>717002</v>
      </c>
      <c r="C603" s="88" t="s">
        <v>335</v>
      </c>
      <c r="D603" s="13">
        <v>0</v>
      </c>
      <c r="E603" s="13">
        <v>0</v>
      </c>
      <c r="F603" s="267">
        <v>360000</v>
      </c>
      <c r="G603" s="267">
        <v>0</v>
      </c>
      <c r="H603" s="288">
        <v>360000</v>
      </c>
      <c r="I603" s="90">
        <v>0</v>
      </c>
      <c r="J603" s="89">
        <v>0</v>
      </c>
      <c r="K603" s="208"/>
    </row>
    <row r="604" spans="1:11" outlineLevel="1">
      <c r="A604" s="114"/>
      <c r="B604" s="87">
        <v>717001</v>
      </c>
      <c r="C604" s="88" t="s">
        <v>295</v>
      </c>
      <c r="D604" s="13">
        <v>0</v>
      </c>
      <c r="E604" s="13">
        <v>0</v>
      </c>
      <c r="F604" s="267">
        <v>0</v>
      </c>
      <c r="G604" s="267">
        <v>0</v>
      </c>
      <c r="H604" s="288">
        <v>20000</v>
      </c>
      <c r="I604" s="13">
        <v>123500</v>
      </c>
      <c r="J604" s="89">
        <v>91000</v>
      </c>
      <c r="K604" s="208"/>
    </row>
    <row r="605" spans="1:11" outlineLevel="1">
      <c r="A605" s="114"/>
      <c r="B605" s="87">
        <v>717002</v>
      </c>
      <c r="C605" s="88" t="s">
        <v>296</v>
      </c>
      <c r="D605" s="13">
        <v>0</v>
      </c>
      <c r="E605" s="13">
        <v>0</v>
      </c>
      <c r="F605" s="267">
        <v>0</v>
      </c>
      <c r="G605" s="267">
        <v>0</v>
      </c>
      <c r="H605" s="288">
        <v>100000</v>
      </c>
      <c r="I605" s="13">
        <v>154630</v>
      </c>
      <c r="J605" s="89">
        <v>184910</v>
      </c>
      <c r="K605" s="208"/>
    </row>
    <row r="606" spans="1:11" outlineLevel="1">
      <c r="A606" s="114"/>
      <c r="B606" s="86"/>
      <c r="C606" s="133" t="s">
        <v>98</v>
      </c>
      <c r="D606" s="172">
        <f t="shared" ref="D606:J606" si="127">SUM(D594:D605)</f>
        <v>375782</v>
      </c>
      <c r="E606" s="172">
        <f t="shared" si="127"/>
        <v>618707</v>
      </c>
      <c r="F606" s="172">
        <f t="shared" si="127"/>
        <v>1000000</v>
      </c>
      <c r="G606" s="172">
        <f t="shared" si="127"/>
        <v>550000</v>
      </c>
      <c r="H606" s="172">
        <f t="shared" si="127"/>
        <v>706000</v>
      </c>
      <c r="I606" s="172">
        <f t="shared" si="127"/>
        <v>278130</v>
      </c>
      <c r="J606" s="172">
        <f t="shared" si="127"/>
        <v>275910</v>
      </c>
      <c r="K606" s="208"/>
    </row>
    <row r="607" spans="1:11" outlineLevel="1">
      <c r="A607" s="114"/>
      <c r="B607" s="86"/>
      <c r="C607" s="82"/>
      <c r="D607" s="204"/>
      <c r="E607" s="204"/>
      <c r="F607" s="204"/>
      <c r="G607" s="204"/>
      <c r="H607" s="204"/>
      <c r="I607" s="204"/>
      <c r="J607" s="204"/>
      <c r="K607" s="208"/>
    </row>
    <row r="608" spans="1:11" ht="13.5" outlineLevel="1" thickBot="1">
      <c r="A608" s="114"/>
      <c r="B608" s="86"/>
      <c r="C608" s="82"/>
      <c r="D608" s="204"/>
      <c r="E608" s="204"/>
      <c r="F608" s="204"/>
      <c r="G608" s="204"/>
      <c r="H608" s="204"/>
      <c r="I608" s="204"/>
      <c r="J608" s="204"/>
      <c r="K608" s="208"/>
    </row>
    <row r="609" spans="1:11" ht="13.5" outlineLevel="1" thickBot="1">
      <c r="A609" s="329" t="s">
        <v>16</v>
      </c>
      <c r="B609" s="330"/>
      <c r="C609" s="331"/>
      <c r="D609" s="149">
        <f>D582+D593</f>
        <v>398926</v>
      </c>
      <c r="E609" s="149">
        <f t="shared" ref="E609:J609" si="128">E582+E593</f>
        <v>619399</v>
      </c>
      <c r="F609" s="149">
        <f t="shared" si="128"/>
        <v>1013500</v>
      </c>
      <c r="G609" s="149">
        <f t="shared" si="128"/>
        <v>572980</v>
      </c>
      <c r="H609" s="149">
        <f t="shared" si="128"/>
        <v>727000</v>
      </c>
      <c r="I609" s="149">
        <f t="shared" si="128"/>
        <v>290130</v>
      </c>
      <c r="J609" s="149">
        <f t="shared" si="128"/>
        <v>287910</v>
      </c>
      <c r="K609" s="208"/>
    </row>
    <row r="610" spans="1:11" ht="13.5" outlineLevel="1" thickBot="1">
      <c r="A610" s="60"/>
      <c r="B610" s="60"/>
      <c r="C610" s="35"/>
      <c r="D610" s="204"/>
      <c r="E610" s="204"/>
      <c r="F610" s="204"/>
      <c r="G610" s="204"/>
      <c r="H610" s="204"/>
      <c r="I610" s="204"/>
      <c r="J610" s="204"/>
      <c r="K610" s="208"/>
    </row>
    <row r="611" spans="1:11" ht="13.5" thickBot="1">
      <c r="A611" s="76" t="s">
        <v>63</v>
      </c>
      <c r="B611" s="77"/>
      <c r="C611" s="78"/>
      <c r="D611" s="170" t="s">
        <v>145</v>
      </c>
      <c r="E611" s="170" t="s">
        <v>145</v>
      </c>
      <c r="F611" s="170" t="s">
        <v>145</v>
      </c>
      <c r="G611" s="170" t="s">
        <v>145</v>
      </c>
      <c r="H611" s="170" t="s">
        <v>145</v>
      </c>
      <c r="I611" s="170" t="s">
        <v>145</v>
      </c>
      <c r="J611" s="170" t="s">
        <v>145</v>
      </c>
      <c r="K611" s="208"/>
    </row>
    <row r="612" spans="1:11" ht="13.5" outlineLevel="1" thickBot="1">
      <c r="A612" s="121" t="s">
        <v>13</v>
      </c>
      <c r="B612" s="122"/>
      <c r="C612" s="123"/>
      <c r="D612" s="221">
        <f t="shared" ref="D612:J612" si="129">D618</f>
        <v>46340</v>
      </c>
      <c r="E612" s="221">
        <f t="shared" si="129"/>
        <v>46897</v>
      </c>
      <c r="F612" s="221">
        <f t="shared" si="129"/>
        <v>47340</v>
      </c>
      <c r="G612" s="221">
        <f t="shared" si="129"/>
        <v>47340</v>
      </c>
      <c r="H612" s="221">
        <f t="shared" si="129"/>
        <v>47820</v>
      </c>
      <c r="I612" s="221">
        <f t="shared" si="129"/>
        <v>48320</v>
      </c>
      <c r="J612" s="221">
        <f t="shared" si="129"/>
        <v>48800</v>
      </c>
      <c r="K612" s="208"/>
    </row>
    <row r="613" spans="1:11" outlineLevel="1">
      <c r="A613" s="118"/>
      <c r="B613" s="119">
        <v>821007</v>
      </c>
      <c r="C613" s="120" t="s">
        <v>189</v>
      </c>
      <c r="D613" s="13">
        <v>12327</v>
      </c>
      <c r="E613" s="13">
        <v>12472</v>
      </c>
      <c r="F613" s="219">
        <v>12590</v>
      </c>
      <c r="G613" s="219">
        <v>12590</v>
      </c>
      <c r="H613" s="287">
        <v>12720</v>
      </c>
      <c r="I613" s="89">
        <v>12850</v>
      </c>
      <c r="J613" s="89">
        <v>12980</v>
      </c>
      <c r="K613" s="208"/>
    </row>
    <row r="614" spans="1:11" outlineLevel="1">
      <c r="A614" s="118"/>
      <c r="B614" s="117">
        <v>821007001</v>
      </c>
      <c r="C614" s="120" t="s">
        <v>189</v>
      </c>
      <c r="D614" s="12">
        <v>19402</v>
      </c>
      <c r="E614" s="12">
        <v>19632</v>
      </c>
      <c r="F614" s="219">
        <v>19820</v>
      </c>
      <c r="G614" s="219">
        <v>19820</v>
      </c>
      <c r="H614" s="287">
        <v>20020</v>
      </c>
      <c r="I614" s="89">
        <v>20230</v>
      </c>
      <c r="J614" s="89">
        <v>20430</v>
      </c>
      <c r="K614" s="208"/>
    </row>
    <row r="615" spans="1:11" outlineLevel="1">
      <c r="A615" s="118"/>
      <c r="B615" s="117">
        <v>821007003</v>
      </c>
      <c r="C615" s="120" t="s">
        <v>189</v>
      </c>
      <c r="D615" s="12">
        <v>3694</v>
      </c>
      <c r="E615" s="12">
        <v>3738</v>
      </c>
      <c r="F615" s="219">
        <v>3770</v>
      </c>
      <c r="G615" s="219">
        <v>3770</v>
      </c>
      <c r="H615" s="287">
        <v>3810</v>
      </c>
      <c r="I615" s="89">
        <v>3850</v>
      </c>
      <c r="J615" s="89">
        <v>3890</v>
      </c>
      <c r="K615" s="208"/>
    </row>
    <row r="616" spans="1:11" outlineLevel="1">
      <c r="A616" s="118"/>
      <c r="B616" s="117">
        <v>821007005</v>
      </c>
      <c r="C616" s="120" t="s">
        <v>189</v>
      </c>
      <c r="D616" s="275">
        <v>10917</v>
      </c>
      <c r="E616" s="275">
        <v>11055</v>
      </c>
      <c r="F616" s="219">
        <v>11160</v>
      </c>
      <c r="G616" s="219">
        <v>11160</v>
      </c>
      <c r="H616" s="287">
        <v>11270</v>
      </c>
      <c r="I616" s="89">
        <v>11390</v>
      </c>
      <c r="J616" s="89">
        <v>11500</v>
      </c>
      <c r="K616" s="208"/>
    </row>
    <row r="617" spans="1:11" outlineLevel="1">
      <c r="A617" s="118"/>
      <c r="B617" s="117">
        <v>821005</v>
      </c>
      <c r="C617" s="239" t="s">
        <v>214</v>
      </c>
      <c r="D617" s="12">
        <v>0</v>
      </c>
      <c r="E617" s="12">
        <v>0</v>
      </c>
      <c r="F617" s="219">
        <v>0</v>
      </c>
      <c r="G617" s="219">
        <v>0</v>
      </c>
      <c r="H617" s="287">
        <v>0</v>
      </c>
      <c r="I617" s="89">
        <v>0</v>
      </c>
      <c r="J617" s="89">
        <v>0</v>
      </c>
      <c r="K617" s="208"/>
    </row>
    <row r="618" spans="1:11" ht="13.5" outlineLevel="1" thickBot="1">
      <c r="A618" s="114"/>
      <c r="B618" s="86"/>
      <c r="C618" s="133" t="s">
        <v>98</v>
      </c>
      <c r="D618" s="207">
        <f t="shared" ref="D618:J618" si="130">SUM(D613:D617)</f>
        <v>46340</v>
      </c>
      <c r="E618" s="207">
        <f t="shared" si="130"/>
        <v>46897</v>
      </c>
      <c r="F618" s="207">
        <f t="shared" si="130"/>
        <v>47340</v>
      </c>
      <c r="G618" s="207">
        <f t="shared" si="130"/>
        <v>47340</v>
      </c>
      <c r="H618" s="207">
        <f t="shared" si="130"/>
        <v>47820</v>
      </c>
      <c r="I618" s="207">
        <f t="shared" si="130"/>
        <v>48320</v>
      </c>
      <c r="J618" s="207">
        <f t="shared" si="130"/>
        <v>48800</v>
      </c>
      <c r="K618" s="208"/>
    </row>
    <row r="619" spans="1:11" ht="13.5" outlineLevel="1" thickBot="1">
      <c r="A619" s="326" t="s">
        <v>147</v>
      </c>
      <c r="B619" s="327"/>
      <c r="C619" s="328"/>
      <c r="D619" s="149">
        <f t="shared" ref="D619:J619" si="131">D612</f>
        <v>46340</v>
      </c>
      <c r="E619" s="149">
        <f t="shared" si="131"/>
        <v>46897</v>
      </c>
      <c r="F619" s="149">
        <f t="shared" si="131"/>
        <v>47340</v>
      </c>
      <c r="G619" s="149">
        <f t="shared" si="131"/>
        <v>47340</v>
      </c>
      <c r="H619" s="149">
        <f t="shared" si="131"/>
        <v>47820</v>
      </c>
      <c r="I619" s="149">
        <f t="shared" si="131"/>
        <v>48320</v>
      </c>
      <c r="J619" s="149">
        <f t="shared" si="131"/>
        <v>48800</v>
      </c>
      <c r="K619" s="208"/>
    </row>
    <row r="620" spans="1:11" outlineLevel="1">
      <c r="A620" s="130"/>
      <c r="B620" s="127"/>
      <c r="C620" s="145"/>
      <c r="D620" s="204"/>
      <c r="E620" s="204"/>
      <c r="F620" s="204"/>
      <c r="G620" s="204"/>
      <c r="H620" s="204"/>
      <c r="I620" s="204"/>
      <c r="J620" s="204"/>
      <c r="K620" s="208"/>
    </row>
    <row r="621" spans="1:11" outlineLevel="1">
      <c r="A621" s="130"/>
      <c r="B621" s="127"/>
      <c r="C621" s="145"/>
      <c r="D621" s="204"/>
      <c r="E621" s="204"/>
      <c r="F621" s="204"/>
      <c r="G621" s="204"/>
      <c r="H621" s="204"/>
      <c r="I621" s="204"/>
      <c r="J621" s="204"/>
      <c r="K621" s="208"/>
    </row>
    <row r="622" spans="1:11" outlineLevel="1">
      <c r="A622" s="130"/>
      <c r="B622" s="127"/>
      <c r="C622" s="145"/>
      <c r="D622" s="204"/>
      <c r="E622" s="204"/>
      <c r="F622" s="204"/>
      <c r="G622" s="204"/>
      <c r="H622" s="204"/>
      <c r="I622" s="204"/>
      <c r="J622" s="204"/>
      <c r="K622" s="208"/>
    </row>
    <row r="623" spans="1:11" ht="13.5" thickBot="1">
      <c r="A623" s="146"/>
      <c r="B623" s="147"/>
      <c r="C623" s="148"/>
      <c r="D623" s="204"/>
      <c r="E623" s="204"/>
      <c r="F623" s="204"/>
      <c r="G623" s="204"/>
      <c r="H623" s="204"/>
      <c r="I623" s="204"/>
      <c r="J623" s="204"/>
      <c r="K623" s="208"/>
    </row>
    <row r="624" spans="1:11" ht="15.75" thickBot="1">
      <c r="A624" s="54" t="s">
        <v>17</v>
      </c>
      <c r="B624" s="55"/>
      <c r="C624" s="56"/>
      <c r="D624" s="170" t="s">
        <v>145</v>
      </c>
      <c r="E624" s="170" t="s">
        <v>145</v>
      </c>
      <c r="F624" s="170" t="s">
        <v>145</v>
      </c>
      <c r="G624" s="170" t="s">
        <v>145</v>
      </c>
      <c r="H624" s="170" t="s">
        <v>145</v>
      </c>
      <c r="I624" s="170" t="s">
        <v>145</v>
      </c>
      <c r="J624" s="170" t="s">
        <v>145</v>
      </c>
      <c r="K624" s="208"/>
    </row>
    <row r="625" spans="1:11" ht="14.25">
      <c r="A625" s="52" t="s">
        <v>15</v>
      </c>
      <c r="B625" s="32"/>
      <c r="C625" s="33"/>
      <c r="D625" s="276">
        <f t="shared" ref="D625:J625" si="132">D572+D550+D539+D534+D529+D522+D511+D506+D501+D458+D436+D413+D374+D344+D329+D321+D306+D262+D253+D213+D179+D173+D164+D133+D90+D97+D6+D139+D119+D290</f>
        <v>2306391</v>
      </c>
      <c r="E625" s="276">
        <f t="shared" si="132"/>
        <v>2659148</v>
      </c>
      <c r="F625" s="276">
        <f t="shared" si="132"/>
        <v>3083990</v>
      </c>
      <c r="G625" s="276">
        <f t="shared" si="132"/>
        <v>2879230</v>
      </c>
      <c r="H625" s="276">
        <f t="shared" si="132"/>
        <v>3248830</v>
      </c>
      <c r="I625" s="276">
        <f t="shared" si="132"/>
        <v>2849570</v>
      </c>
      <c r="J625" s="276">
        <f t="shared" si="132"/>
        <v>2849070</v>
      </c>
      <c r="K625" s="208"/>
    </row>
    <row r="626" spans="1:11" ht="14.25">
      <c r="A626" s="51" t="s">
        <v>16</v>
      </c>
      <c r="B626" s="26"/>
      <c r="C626" s="27"/>
      <c r="D626" s="222">
        <f t="shared" ref="D626:J626" si="133">D609</f>
        <v>398926</v>
      </c>
      <c r="E626" s="222">
        <f t="shared" si="133"/>
        <v>619399</v>
      </c>
      <c r="F626" s="222">
        <f t="shared" si="133"/>
        <v>1013500</v>
      </c>
      <c r="G626" s="222">
        <f t="shared" si="133"/>
        <v>572980</v>
      </c>
      <c r="H626" s="222">
        <f t="shared" si="133"/>
        <v>727000</v>
      </c>
      <c r="I626" s="222">
        <f t="shared" si="133"/>
        <v>290130</v>
      </c>
      <c r="J626" s="222">
        <f t="shared" si="133"/>
        <v>287910</v>
      </c>
      <c r="K626" s="208"/>
    </row>
    <row r="627" spans="1:11" ht="15" thickBot="1">
      <c r="A627" s="53" t="s">
        <v>66</v>
      </c>
      <c r="B627" s="34"/>
      <c r="C627" s="31"/>
      <c r="D627" s="223">
        <f>D619</f>
        <v>46340</v>
      </c>
      <c r="E627" s="223">
        <f t="shared" ref="E627:J627" si="134">E619</f>
        <v>46897</v>
      </c>
      <c r="F627" s="223">
        <f t="shared" si="134"/>
        <v>47340</v>
      </c>
      <c r="G627" s="223">
        <f t="shared" si="134"/>
        <v>47340</v>
      </c>
      <c r="H627" s="223">
        <f t="shared" si="134"/>
        <v>47820</v>
      </c>
      <c r="I627" s="223">
        <f t="shared" si="134"/>
        <v>48320</v>
      </c>
      <c r="J627" s="223">
        <f t="shared" si="134"/>
        <v>48800</v>
      </c>
      <c r="K627" s="208"/>
    </row>
    <row r="628" spans="1:11" ht="15.75" thickBot="1">
      <c r="A628" s="320" t="s">
        <v>65</v>
      </c>
      <c r="B628" s="321"/>
      <c r="C628" s="322"/>
      <c r="D628" s="224">
        <f t="shared" ref="D628:J628" si="135">D625+D626+D627</f>
        <v>2751657</v>
      </c>
      <c r="E628" s="224">
        <f t="shared" si="135"/>
        <v>3325444</v>
      </c>
      <c r="F628" s="224">
        <f t="shared" si="135"/>
        <v>4144830</v>
      </c>
      <c r="G628" s="224">
        <f t="shared" si="135"/>
        <v>3499550</v>
      </c>
      <c r="H628" s="224">
        <f t="shared" si="135"/>
        <v>4023650</v>
      </c>
      <c r="I628" s="224">
        <f t="shared" si="135"/>
        <v>3188020</v>
      </c>
      <c r="J628" s="224">
        <f t="shared" si="135"/>
        <v>3185780</v>
      </c>
      <c r="K628" s="208"/>
    </row>
    <row r="629" spans="1:11" ht="15" thickBot="1">
      <c r="A629" s="335" t="s">
        <v>221</v>
      </c>
      <c r="B629" s="336"/>
      <c r="C629" s="337"/>
      <c r="D629" s="225">
        <f>príjmy!C88</f>
        <v>2746049</v>
      </c>
      <c r="E629" s="225">
        <f>príjmy!D88</f>
        <v>2973840</v>
      </c>
      <c r="F629" s="225">
        <f>príjmy!E88</f>
        <v>3159310</v>
      </c>
      <c r="G629" s="225">
        <f>príjmy!F88</f>
        <v>3092310</v>
      </c>
      <c r="H629" s="225">
        <f>príjmy!G88</f>
        <v>3319980</v>
      </c>
      <c r="I629" s="225">
        <f>príjmy!H88</f>
        <v>3187020</v>
      </c>
      <c r="J629" s="225">
        <f>príjmy!I88</f>
        <v>3184780</v>
      </c>
      <c r="K629" s="208"/>
    </row>
    <row r="630" spans="1:11" ht="15" thickBot="1">
      <c r="A630" s="247" t="s">
        <v>195</v>
      </c>
      <c r="B630" s="247"/>
      <c r="C630" s="247"/>
      <c r="D630" s="225">
        <f>príjmy!C89</f>
        <v>237844</v>
      </c>
      <c r="E630" s="225">
        <f>príjmy!D89</f>
        <v>462283</v>
      </c>
      <c r="F630" s="225">
        <f>príjmy!E89</f>
        <v>796240</v>
      </c>
      <c r="G630" s="225">
        <f>príjmy!F89</f>
        <v>462000</v>
      </c>
      <c r="H630" s="225">
        <f>príjmy!G89</f>
        <v>391000</v>
      </c>
      <c r="I630" s="225">
        <f>príjmy!H89</f>
        <v>1000</v>
      </c>
      <c r="J630" s="225">
        <f>príjmy!I89</f>
        <v>1000</v>
      </c>
      <c r="K630" s="208"/>
    </row>
    <row r="631" spans="1:11" ht="15" thickBot="1">
      <c r="A631" s="247" t="s">
        <v>220</v>
      </c>
      <c r="B631" s="247"/>
      <c r="C631" s="247"/>
      <c r="D631" s="225">
        <f>príjmy!C90</f>
        <v>0</v>
      </c>
      <c r="E631" s="225">
        <f>príjmy!D90</f>
        <v>5317</v>
      </c>
      <c r="F631" s="225">
        <f>príjmy!E90</f>
        <v>189280</v>
      </c>
      <c r="G631" s="225">
        <f>príjmy!F90</f>
        <v>0</v>
      </c>
      <c r="H631" s="225">
        <f>príjmy!G90</f>
        <v>312670</v>
      </c>
      <c r="I631" s="225">
        <f>príjmy!H90</f>
        <v>0</v>
      </c>
      <c r="J631" s="225">
        <f>príjmy!I90</f>
        <v>0</v>
      </c>
      <c r="K631" s="208"/>
    </row>
    <row r="632" spans="1:11" ht="15.75" thickBot="1">
      <c r="A632" s="320" t="s">
        <v>14</v>
      </c>
      <c r="B632" s="321"/>
      <c r="C632" s="322"/>
      <c r="D632" s="224">
        <f t="shared" ref="D632:J632" si="136">SUM(D629:D631)</f>
        <v>2983893</v>
      </c>
      <c r="E632" s="224">
        <f t="shared" si="136"/>
        <v>3441440</v>
      </c>
      <c r="F632" s="224">
        <f t="shared" si="136"/>
        <v>4144830</v>
      </c>
      <c r="G632" s="224">
        <f t="shared" si="136"/>
        <v>3554310</v>
      </c>
      <c r="H632" s="224">
        <f t="shared" si="136"/>
        <v>4023650</v>
      </c>
      <c r="I632" s="224">
        <f t="shared" si="136"/>
        <v>3188020</v>
      </c>
      <c r="J632" s="224">
        <f t="shared" si="136"/>
        <v>3185780</v>
      </c>
      <c r="K632" s="208"/>
    </row>
    <row r="633" spans="1:11" ht="16.5" thickBot="1">
      <c r="A633" s="28" t="s">
        <v>64</v>
      </c>
      <c r="B633" s="29"/>
      <c r="C633" s="30"/>
      <c r="D633" s="226">
        <f t="shared" ref="D633:J633" si="137">D632-D628</f>
        <v>232236</v>
      </c>
      <c r="E633" s="226">
        <f t="shared" si="137"/>
        <v>115996</v>
      </c>
      <c r="F633" s="226">
        <f t="shared" si="137"/>
        <v>0</v>
      </c>
      <c r="G633" s="226">
        <f t="shared" si="137"/>
        <v>54760</v>
      </c>
      <c r="H633" s="226">
        <f t="shared" si="137"/>
        <v>0</v>
      </c>
      <c r="I633" s="226">
        <f t="shared" si="137"/>
        <v>0</v>
      </c>
      <c r="J633" s="226">
        <f t="shared" si="137"/>
        <v>0</v>
      </c>
      <c r="K633" s="208"/>
    </row>
    <row r="634" spans="1:11">
      <c r="A634" s="124"/>
      <c r="B634" s="125"/>
      <c r="C634" s="126"/>
      <c r="D634" s="197"/>
      <c r="E634" s="197"/>
      <c r="F634" s="197"/>
      <c r="G634" s="197"/>
      <c r="H634" s="197"/>
      <c r="I634" s="197"/>
      <c r="J634" s="197"/>
      <c r="K634" s="208"/>
    </row>
    <row r="635" spans="1:11">
      <c r="A635" s="118" t="s">
        <v>401</v>
      </c>
      <c r="B635" s="127"/>
      <c r="C635" s="128"/>
      <c r="D635" s="197"/>
      <c r="E635" s="197"/>
      <c r="F635" s="197"/>
      <c r="G635" s="197"/>
      <c r="H635" s="197"/>
      <c r="I635" s="197"/>
      <c r="J635" s="197"/>
      <c r="K635" s="208"/>
    </row>
    <row r="636" spans="1:11">
      <c r="A636" s="93"/>
      <c r="B636" s="94" t="s">
        <v>251</v>
      </c>
      <c r="C636" s="95"/>
      <c r="D636" s="197"/>
      <c r="E636" s="197"/>
      <c r="F636" s="197"/>
      <c r="G636" s="197"/>
      <c r="H636" s="197"/>
      <c r="I636" s="197"/>
      <c r="J636" s="197"/>
      <c r="K636" s="208"/>
    </row>
    <row r="637" spans="1:11">
      <c r="A637" s="118"/>
      <c r="B637" s="127"/>
      <c r="C637" s="129"/>
      <c r="D637" s="197"/>
      <c r="E637" s="197"/>
      <c r="F637" s="197"/>
      <c r="G637" s="197"/>
      <c r="H637" s="197"/>
      <c r="I637" s="197"/>
      <c r="J637" s="197"/>
      <c r="K637" s="208"/>
    </row>
    <row r="638" spans="1:11">
      <c r="A638" s="118"/>
      <c r="B638" s="127"/>
      <c r="C638" s="129"/>
      <c r="D638" s="197"/>
      <c r="E638" s="197"/>
      <c r="F638" s="197"/>
      <c r="G638" s="197"/>
      <c r="H638" s="197"/>
      <c r="I638" s="197"/>
      <c r="J638" s="197"/>
      <c r="K638" s="208"/>
    </row>
    <row r="639" spans="1:11">
      <c r="A639" s="118"/>
      <c r="B639" s="127"/>
      <c r="C639" s="129"/>
      <c r="D639" s="197"/>
      <c r="E639" s="197"/>
      <c r="F639" s="197"/>
      <c r="G639" s="197"/>
      <c r="H639" s="197"/>
      <c r="I639" s="197"/>
      <c r="J639" s="197"/>
      <c r="K639" s="208"/>
    </row>
    <row r="640" spans="1:11">
      <c r="A640" s="118"/>
      <c r="B640" s="127"/>
      <c r="C640" s="129"/>
      <c r="D640" s="197"/>
      <c r="E640" s="197"/>
      <c r="F640" s="197"/>
      <c r="G640" s="197"/>
      <c r="H640" s="197"/>
      <c r="I640" s="197"/>
      <c r="J640" s="197"/>
      <c r="K640" s="208"/>
    </row>
    <row r="641" spans="1:11">
      <c r="A641" s="118"/>
      <c r="B641" s="130"/>
      <c r="C641" s="118"/>
      <c r="D641" s="197"/>
      <c r="E641" s="197"/>
      <c r="F641" s="197"/>
      <c r="G641" s="197"/>
      <c r="H641" s="197"/>
      <c r="I641" s="197"/>
      <c r="J641" s="197"/>
      <c r="K641" s="208"/>
    </row>
    <row r="642" spans="1:11">
      <c r="A642" s="118"/>
      <c r="B642" s="130"/>
      <c r="C642" s="118"/>
      <c r="D642" s="197"/>
      <c r="E642" s="197"/>
      <c r="F642" s="197"/>
      <c r="G642" s="197"/>
      <c r="H642" s="197"/>
      <c r="I642" s="197"/>
      <c r="J642" s="197"/>
      <c r="K642" s="208"/>
    </row>
    <row r="643" spans="1:11" ht="15">
      <c r="A643" s="118"/>
      <c r="B643" s="118"/>
      <c r="C643" s="131"/>
      <c r="D643" s="197"/>
      <c r="E643" s="197"/>
      <c r="F643" s="197"/>
      <c r="G643" s="197"/>
      <c r="H643" s="197"/>
      <c r="I643" s="197"/>
      <c r="J643" s="197"/>
      <c r="K643" s="208"/>
    </row>
    <row r="644" spans="1:11" ht="15">
      <c r="A644" s="118"/>
      <c r="B644" s="118"/>
      <c r="C644" s="132"/>
      <c r="D644" s="197"/>
      <c r="E644" s="197"/>
      <c r="F644" s="197"/>
      <c r="G644" s="197"/>
      <c r="H644" s="197"/>
      <c r="I644" s="197"/>
      <c r="J644" s="197"/>
      <c r="K644" s="208"/>
    </row>
    <row r="645" spans="1:11" ht="15">
      <c r="A645" s="118"/>
      <c r="B645" s="118"/>
      <c r="C645" s="132"/>
      <c r="D645" s="197"/>
      <c r="E645" s="197"/>
      <c r="F645" s="197"/>
      <c r="G645" s="197"/>
      <c r="H645" s="197"/>
      <c r="I645" s="197"/>
      <c r="J645" s="197"/>
      <c r="K645" s="208"/>
    </row>
    <row r="646" spans="1:11" ht="15">
      <c r="A646" s="118"/>
      <c r="B646" s="118"/>
      <c r="C646" s="132"/>
      <c r="D646" s="197"/>
      <c r="E646" s="197"/>
      <c r="F646" s="197"/>
      <c r="G646" s="197"/>
      <c r="H646" s="197"/>
      <c r="I646" s="197"/>
      <c r="J646" s="197"/>
      <c r="K646" s="208"/>
    </row>
    <row r="647" spans="1:11">
      <c r="A647" s="118"/>
      <c r="B647" s="118"/>
      <c r="C647" s="118"/>
      <c r="D647" s="197"/>
      <c r="E647" s="197"/>
      <c r="F647" s="197"/>
      <c r="G647" s="197"/>
      <c r="H647" s="197"/>
      <c r="I647" s="197"/>
      <c r="J647" s="197"/>
      <c r="K647" s="208"/>
    </row>
    <row r="648" spans="1:11">
      <c r="A648" s="124"/>
      <c r="B648" s="124"/>
      <c r="C648" s="124"/>
      <c r="D648" s="197"/>
      <c r="E648" s="197"/>
      <c r="F648" s="197"/>
      <c r="G648" s="197"/>
      <c r="H648" s="197"/>
      <c r="I648" s="197"/>
      <c r="J648" s="197"/>
      <c r="K648" s="208"/>
    </row>
    <row r="649" spans="1:11">
      <c r="A649" s="124"/>
      <c r="B649" s="124"/>
      <c r="C649" s="124"/>
      <c r="D649" s="197"/>
      <c r="E649" s="197"/>
      <c r="F649" s="197"/>
      <c r="G649" s="197"/>
      <c r="H649" s="197"/>
      <c r="I649" s="197"/>
      <c r="J649" s="197"/>
      <c r="K649" s="208"/>
    </row>
    <row r="650" spans="1:11">
      <c r="A650" s="124"/>
      <c r="B650" s="124"/>
      <c r="C650" s="124"/>
      <c r="D650" s="197"/>
      <c r="E650" s="197"/>
      <c r="F650" s="197"/>
      <c r="G650" s="197"/>
      <c r="H650" s="197"/>
      <c r="I650" s="197"/>
      <c r="J650" s="197"/>
      <c r="K650" s="208"/>
    </row>
    <row r="651" spans="1:11">
      <c r="A651" s="124"/>
      <c r="B651" s="124"/>
      <c r="C651" s="124"/>
      <c r="D651" s="197"/>
      <c r="E651" s="197"/>
      <c r="F651" s="197"/>
      <c r="G651" s="197"/>
      <c r="H651" s="197"/>
      <c r="I651" s="197"/>
      <c r="J651" s="197"/>
      <c r="K651" s="208"/>
    </row>
    <row r="652" spans="1:11">
      <c r="A652" s="124"/>
      <c r="B652" s="124"/>
      <c r="C652" s="124"/>
      <c r="D652" s="197"/>
      <c r="E652" s="197"/>
      <c r="F652" s="197"/>
      <c r="G652" s="197"/>
      <c r="H652" s="197"/>
      <c r="I652" s="197"/>
      <c r="J652" s="197"/>
      <c r="K652" s="208"/>
    </row>
    <row r="653" spans="1:11">
      <c r="A653" s="124"/>
      <c r="B653" s="124"/>
      <c r="C653" s="124"/>
      <c r="D653" s="197"/>
      <c r="E653" s="197"/>
      <c r="F653" s="197"/>
      <c r="G653" s="197"/>
      <c r="H653" s="197"/>
      <c r="I653" s="197"/>
      <c r="J653" s="197"/>
      <c r="K653" s="208"/>
    </row>
    <row r="654" spans="1:11">
      <c r="A654" s="124"/>
      <c r="B654" s="124"/>
      <c r="C654" s="124"/>
      <c r="D654" s="197"/>
      <c r="E654" s="197"/>
      <c r="F654" s="197"/>
      <c r="G654" s="197"/>
      <c r="H654" s="197"/>
      <c r="I654" s="197"/>
      <c r="J654" s="197"/>
      <c r="K654" s="208"/>
    </row>
    <row r="655" spans="1:11">
      <c r="A655" s="151"/>
      <c r="B655" s="124"/>
      <c r="C655" s="124"/>
      <c r="D655" s="197"/>
      <c r="E655" s="197"/>
      <c r="F655" s="197"/>
      <c r="G655" s="197"/>
      <c r="H655" s="197"/>
      <c r="I655" s="197"/>
      <c r="J655" s="197"/>
      <c r="K655" s="208"/>
    </row>
    <row r="656" spans="1:11">
      <c r="A656" s="124"/>
      <c r="B656" s="125"/>
      <c r="C656" s="126"/>
      <c r="D656" s="197"/>
      <c r="E656" s="197"/>
      <c r="F656" s="197"/>
      <c r="G656" s="197"/>
      <c r="H656" s="197"/>
      <c r="I656" s="197"/>
      <c r="J656" s="197"/>
      <c r="K656" s="208"/>
    </row>
    <row r="657" spans="1:11">
      <c r="A657" s="124"/>
      <c r="B657" s="125"/>
      <c r="C657" s="126"/>
      <c r="D657" s="197"/>
      <c r="E657" s="197"/>
      <c r="F657" s="197"/>
      <c r="G657" s="197"/>
      <c r="H657" s="197"/>
      <c r="I657" s="197"/>
      <c r="J657" s="197"/>
      <c r="K657" s="208"/>
    </row>
    <row r="658" spans="1:11">
      <c r="A658" s="124"/>
      <c r="B658" s="125"/>
      <c r="C658" s="126"/>
      <c r="D658" s="197"/>
      <c r="E658" s="197"/>
      <c r="F658" s="197"/>
      <c r="G658" s="197"/>
      <c r="H658" s="197"/>
      <c r="I658" s="197"/>
      <c r="J658" s="197"/>
      <c r="K658" s="208"/>
    </row>
    <row r="659" spans="1:11">
      <c r="A659" s="124"/>
      <c r="B659" s="125"/>
      <c r="C659" s="126"/>
      <c r="D659" s="197"/>
      <c r="E659" s="197"/>
      <c r="F659" s="197"/>
      <c r="G659" s="197"/>
      <c r="H659" s="197"/>
      <c r="I659" s="197"/>
      <c r="J659" s="197"/>
      <c r="K659" s="208"/>
    </row>
    <row r="660" spans="1:11">
      <c r="A660" s="124"/>
      <c r="B660" s="125"/>
      <c r="C660" s="126"/>
      <c r="D660" s="197"/>
      <c r="E660" s="197"/>
      <c r="F660" s="197"/>
      <c r="G660" s="197"/>
      <c r="H660" s="197"/>
      <c r="I660" s="197"/>
      <c r="J660" s="197"/>
      <c r="K660" s="208"/>
    </row>
    <row r="661" spans="1:11">
      <c r="A661" s="124"/>
      <c r="B661" s="125"/>
      <c r="C661" s="126"/>
      <c r="D661" s="197"/>
      <c r="E661" s="197"/>
      <c r="F661" s="197"/>
      <c r="G661" s="197"/>
      <c r="H661" s="197"/>
      <c r="I661" s="197"/>
      <c r="J661" s="197"/>
      <c r="K661" s="208"/>
    </row>
    <row r="662" spans="1:11">
      <c r="A662" s="124"/>
      <c r="B662" s="125"/>
      <c r="C662" s="126"/>
      <c r="D662" s="197"/>
      <c r="E662" s="197"/>
      <c r="F662" s="197"/>
      <c r="G662" s="197"/>
      <c r="H662" s="197"/>
      <c r="I662" s="197"/>
      <c r="J662" s="197"/>
      <c r="K662" s="208"/>
    </row>
    <row r="663" spans="1:11">
      <c r="A663" s="124"/>
      <c r="B663" s="125"/>
      <c r="C663" s="126"/>
      <c r="D663" s="197"/>
      <c r="E663" s="197"/>
      <c r="F663" s="197"/>
      <c r="G663" s="197"/>
      <c r="H663" s="197"/>
      <c r="I663" s="197"/>
      <c r="J663" s="197"/>
      <c r="K663" s="208"/>
    </row>
    <row r="664" spans="1:11">
      <c r="A664" s="124"/>
      <c r="B664" s="125"/>
      <c r="C664" s="126"/>
      <c r="D664" s="197"/>
      <c r="E664" s="197"/>
      <c r="F664" s="197"/>
      <c r="G664" s="197"/>
      <c r="H664" s="197"/>
      <c r="I664" s="197"/>
      <c r="J664" s="197"/>
      <c r="K664" s="208"/>
    </row>
    <row r="665" spans="1:11">
      <c r="A665" s="124"/>
      <c r="B665" s="125"/>
      <c r="C665" s="126"/>
      <c r="D665" s="197"/>
      <c r="E665" s="197"/>
      <c r="F665" s="197"/>
      <c r="G665" s="197"/>
      <c r="H665" s="197"/>
      <c r="I665" s="197"/>
      <c r="J665" s="197"/>
      <c r="K665" s="208"/>
    </row>
    <row r="666" spans="1:11">
      <c r="A666" s="124"/>
      <c r="B666" s="125"/>
      <c r="C666" s="126"/>
      <c r="D666" s="197"/>
      <c r="E666" s="197"/>
      <c r="F666" s="197"/>
      <c r="G666" s="197"/>
      <c r="H666" s="197"/>
      <c r="I666" s="197"/>
      <c r="J666" s="197"/>
    </row>
    <row r="667" spans="1:11">
      <c r="A667" s="124"/>
      <c r="B667" s="125"/>
      <c r="C667" s="126"/>
      <c r="D667" s="197"/>
      <c r="E667" s="197"/>
      <c r="F667" s="197"/>
      <c r="G667" s="197"/>
      <c r="H667" s="197"/>
      <c r="I667" s="197"/>
      <c r="J667" s="197"/>
    </row>
    <row r="668" spans="1:11">
      <c r="A668" s="124"/>
      <c r="B668" s="125"/>
      <c r="C668" s="126"/>
      <c r="D668" s="197"/>
      <c r="E668" s="197"/>
      <c r="F668" s="197"/>
      <c r="G668" s="197"/>
      <c r="H668" s="197"/>
      <c r="I668" s="197"/>
      <c r="J668" s="197"/>
    </row>
    <row r="669" spans="1:11">
      <c r="A669" s="124"/>
      <c r="B669" s="125"/>
      <c r="C669" s="126"/>
      <c r="D669" s="197"/>
      <c r="E669" s="197"/>
      <c r="F669" s="197"/>
      <c r="G669" s="197"/>
      <c r="H669" s="197"/>
      <c r="I669" s="197"/>
      <c r="J669" s="197"/>
    </row>
    <row r="670" spans="1:11">
      <c r="A670" s="124"/>
      <c r="B670" s="125"/>
      <c r="C670" s="126"/>
      <c r="D670" s="197"/>
      <c r="E670" s="197"/>
      <c r="F670" s="197"/>
      <c r="G670" s="197"/>
      <c r="H670" s="197"/>
      <c r="I670" s="197"/>
      <c r="J670" s="197"/>
    </row>
    <row r="671" spans="1:11">
      <c r="A671" s="124"/>
      <c r="B671" s="125"/>
      <c r="C671" s="126"/>
      <c r="D671" s="197"/>
      <c r="E671" s="197"/>
      <c r="F671" s="197"/>
      <c r="G671" s="197"/>
      <c r="H671" s="197"/>
      <c r="I671" s="197"/>
      <c r="J671" s="197"/>
    </row>
    <row r="672" spans="1:11">
      <c r="A672" s="124"/>
      <c r="B672" s="125"/>
      <c r="C672" s="126"/>
      <c r="D672" s="197"/>
      <c r="E672" s="197"/>
      <c r="F672" s="197"/>
      <c r="G672" s="197"/>
      <c r="H672" s="197"/>
      <c r="I672" s="197"/>
      <c r="J672" s="197"/>
    </row>
    <row r="673" spans="1:10">
      <c r="A673" s="124"/>
      <c r="B673" s="125"/>
      <c r="C673" s="126"/>
      <c r="D673" s="197"/>
      <c r="E673" s="197"/>
      <c r="F673" s="197"/>
      <c r="G673" s="197"/>
      <c r="H673" s="197"/>
      <c r="I673" s="197"/>
      <c r="J673" s="197"/>
    </row>
    <row r="674" spans="1:10">
      <c r="D674" s="197"/>
      <c r="E674" s="197"/>
      <c r="F674" s="197"/>
      <c r="G674" s="197"/>
      <c r="H674" s="197"/>
      <c r="I674" s="197"/>
      <c r="J674" s="197"/>
    </row>
    <row r="675" spans="1:10">
      <c r="D675" s="197"/>
      <c r="E675" s="197"/>
      <c r="F675" s="197"/>
      <c r="G675" s="197"/>
      <c r="H675" s="197"/>
      <c r="I675" s="197"/>
      <c r="J675" s="197"/>
    </row>
    <row r="676" spans="1:10">
      <c r="D676" s="197"/>
      <c r="E676" s="197"/>
      <c r="F676" s="197"/>
      <c r="G676" s="197"/>
      <c r="H676" s="197"/>
      <c r="I676" s="197"/>
      <c r="J676" s="197"/>
    </row>
    <row r="677" spans="1:10">
      <c r="D677" s="197"/>
      <c r="E677" s="197"/>
      <c r="F677" s="197"/>
      <c r="G677" s="197"/>
      <c r="H677" s="197"/>
      <c r="I677" s="197"/>
      <c r="J677" s="197"/>
    </row>
    <row r="678" spans="1:10">
      <c r="D678" s="197"/>
      <c r="E678" s="197"/>
      <c r="F678" s="197"/>
      <c r="G678" s="197"/>
      <c r="H678" s="197"/>
      <c r="I678" s="197"/>
      <c r="J678" s="197"/>
    </row>
    <row r="679" spans="1:10">
      <c r="B679" s="9"/>
      <c r="C679" s="9"/>
      <c r="D679" s="197"/>
      <c r="E679" s="197"/>
      <c r="F679" s="197"/>
      <c r="G679" s="197"/>
      <c r="H679" s="197"/>
      <c r="I679" s="197"/>
      <c r="J679" s="197"/>
    </row>
    <row r="680" spans="1:10">
      <c r="B680" s="9"/>
      <c r="C680" s="9"/>
      <c r="D680" s="197"/>
      <c r="E680" s="197"/>
      <c r="F680" s="197"/>
      <c r="G680" s="197"/>
      <c r="H680" s="197"/>
      <c r="I680" s="197"/>
      <c r="J680" s="197"/>
    </row>
    <row r="681" spans="1:10">
      <c r="B681" s="9"/>
      <c r="C681" s="9"/>
      <c r="D681" s="197"/>
      <c r="E681" s="197"/>
      <c r="F681" s="197"/>
      <c r="G681" s="197"/>
      <c r="H681" s="197"/>
      <c r="I681" s="197"/>
      <c r="J681" s="197"/>
    </row>
    <row r="682" spans="1:10">
      <c r="B682" s="9"/>
      <c r="C682" s="9"/>
      <c r="D682" s="197"/>
      <c r="E682" s="197"/>
      <c r="F682" s="197"/>
      <c r="G682" s="197"/>
      <c r="H682" s="197"/>
      <c r="I682" s="197"/>
      <c r="J682" s="197"/>
    </row>
    <row r="683" spans="1:10">
      <c r="B683" s="9"/>
      <c r="C683" s="9"/>
      <c r="D683" s="197"/>
      <c r="E683" s="197"/>
      <c r="F683" s="197"/>
      <c r="G683" s="197"/>
      <c r="H683" s="197"/>
      <c r="I683" s="197"/>
      <c r="J683" s="197"/>
    </row>
    <row r="684" spans="1:10">
      <c r="B684" s="9"/>
      <c r="C684" s="9"/>
      <c r="D684" s="197"/>
      <c r="E684" s="197"/>
      <c r="F684" s="197"/>
      <c r="G684" s="197"/>
      <c r="H684" s="197"/>
      <c r="I684" s="197"/>
      <c r="J684" s="197"/>
    </row>
    <row r="685" spans="1:10">
      <c r="B685" s="9"/>
      <c r="C685" s="9"/>
      <c r="D685" s="197"/>
      <c r="E685" s="197"/>
      <c r="F685" s="197"/>
      <c r="G685" s="197"/>
      <c r="H685" s="197"/>
      <c r="I685" s="197"/>
      <c r="J685" s="197"/>
    </row>
    <row r="686" spans="1:10">
      <c r="B686" s="9"/>
      <c r="C686" s="9"/>
      <c r="D686" s="197"/>
      <c r="E686" s="197"/>
      <c r="F686" s="197"/>
      <c r="G686" s="197"/>
      <c r="H686" s="197"/>
      <c r="I686" s="197"/>
      <c r="J686" s="197"/>
    </row>
    <row r="687" spans="1:10">
      <c r="B687" s="9"/>
      <c r="C687" s="9"/>
      <c r="D687" s="197"/>
      <c r="E687" s="197"/>
      <c r="F687" s="197"/>
      <c r="G687" s="197"/>
      <c r="H687" s="197"/>
      <c r="I687" s="197"/>
      <c r="J687" s="197"/>
    </row>
    <row r="688" spans="1:10">
      <c r="B688" s="9"/>
      <c r="C688" s="9"/>
      <c r="D688" s="197"/>
      <c r="E688" s="197"/>
      <c r="F688" s="197"/>
      <c r="G688" s="197"/>
      <c r="H688" s="197"/>
      <c r="I688" s="197"/>
      <c r="J688" s="197"/>
    </row>
    <row r="689" spans="2:10">
      <c r="B689" s="9"/>
      <c r="C689" s="9"/>
      <c r="D689" s="197"/>
      <c r="E689" s="197"/>
      <c r="F689" s="197"/>
      <c r="G689" s="197"/>
      <c r="H689" s="197"/>
      <c r="I689" s="197"/>
      <c r="J689" s="197"/>
    </row>
    <row r="690" spans="2:10">
      <c r="B690" s="9"/>
      <c r="C690" s="9"/>
      <c r="D690" s="197"/>
      <c r="E690" s="197"/>
      <c r="F690" s="197"/>
      <c r="G690" s="197"/>
      <c r="H690" s="197"/>
      <c r="I690" s="197"/>
      <c r="J690" s="197"/>
    </row>
    <row r="691" spans="2:10">
      <c r="B691" s="9"/>
      <c r="C691" s="9"/>
      <c r="D691" s="197"/>
      <c r="E691" s="197"/>
      <c r="F691" s="197"/>
      <c r="G691" s="197"/>
      <c r="H691" s="197"/>
      <c r="I691" s="197"/>
      <c r="J691" s="197"/>
    </row>
    <row r="692" spans="2:10">
      <c r="B692" s="9"/>
      <c r="C692" s="9"/>
      <c r="D692" s="197"/>
      <c r="E692" s="197"/>
      <c r="F692" s="197"/>
      <c r="G692" s="197"/>
      <c r="H692" s="197"/>
      <c r="I692" s="197"/>
      <c r="J692" s="197"/>
    </row>
    <row r="693" spans="2:10">
      <c r="B693" s="9"/>
      <c r="C693" s="9"/>
      <c r="D693" s="197"/>
      <c r="E693" s="197"/>
      <c r="F693" s="197"/>
      <c r="G693" s="197"/>
      <c r="H693" s="197"/>
      <c r="I693" s="197"/>
      <c r="J693" s="197"/>
    </row>
    <row r="694" spans="2:10">
      <c r="B694" s="9"/>
      <c r="C694" s="9"/>
      <c r="D694" s="197"/>
      <c r="E694" s="197"/>
      <c r="F694" s="197"/>
      <c r="G694" s="197"/>
      <c r="H694" s="197"/>
      <c r="I694" s="197"/>
      <c r="J694" s="197"/>
    </row>
    <row r="695" spans="2:10">
      <c r="B695" s="9"/>
      <c r="C695" s="9"/>
      <c r="D695" s="197"/>
      <c r="E695" s="197"/>
      <c r="F695" s="197"/>
      <c r="G695" s="197"/>
      <c r="H695" s="197"/>
      <c r="I695" s="197"/>
      <c r="J695" s="197"/>
    </row>
    <row r="696" spans="2:10">
      <c r="B696" s="9"/>
      <c r="C696" s="9"/>
      <c r="D696" s="197"/>
      <c r="E696" s="197"/>
      <c r="F696" s="197"/>
      <c r="G696" s="197"/>
      <c r="H696" s="197"/>
      <c r="I696" s="197"/>
      <c r="J696" s="197"/>
    </row>
    <row r="697" spans="2:10">
      <c r="B697" s="9"/>
      <c r="C697" s="9"/>
      <c r="D697" s="197"/>
      <c r="E697" s="197"/>
      <c r="F697" s="197"/>
      <c r="G697" s="197"/>
      <c r="H697" s="197"/>
      <c r="I697" s="197"/>
      <c r="J697" s="197"/>
    </row>
    <row r="698" spans="2:10">
      <c r="B698" s="9"/>
      <c r="C698" s="9"/>
      <c r="D698" s="197"/>
      <c r="E698" s="197"/>
      <c r="F698" s="197"/>
      <c r="G698" s="197"/>
      <c r="H698" s="197"/>
      <c r="I698" s="197"/>
      <c r="J698" s="197"/>
    </row>
    <row r="699" spans="2:10">
      <c r="B699" s="9"/>
      <c r="C699" s="9"/>
      <c r="D699" s="197"/>
      <c r="E699" s="197"/>
      <c r="F699" s="197"/>
      <c r="G699" s="197"/>
      <c r="H699" s="197"/>
      <c r="I699" s="197"/>
      <c r="J699" s="197"/>
    </row>
    <row r="700" spans="2:10">
      <c r="B700" s="9"/>
      <c r="C700" s="9"/>
      <c r="D700" s="197"/>
      <c r="E700" s="197"/>
      <c r="F700" s="197"/>
      <c r="G700" s="197"/>
      <c r="H700" s="197"/>
      <c r="I700" s="197"/>
      <c r="J700" s="197"/>
    </row>
    <row r="701" spans="2:10">
      <c r="B701" s="9"/>
      <c r="C701" s="9"/>
      <c r="D701" s="197"/>
      <c r="E701" s="197"/>
      <c r="F701" s="197"/>
      <c r="G701" s="197"/>
      <c r="H701" s="197"/>
      <c r="I701" s="197"/>
      <c r="J701" s="197"/>
    </row>
    <row r="702" spans="2:10">
      <c r="B702" s="9"/>
      <c r="C702" s="9"/>
      <c r="D702" s="197"/>
      <c r="E702" s="197"/>
      <c r="F702" s="197"/>
      <c r="G702" s="197"/>
      <c r="H702" s="197"/>
      <c r="I702" s="197"/>
      <c r="J702" s="197"/>
    </row>
    <row r="703" spans="2:10">
      <c r="B703" s="9"/>
      <c r="C703" s="9"/>
      <c r="D703" s="197"/>
      <c r="E703" s="197"/>
      <c r="F703" s="197"/>
      <c r="G703" s="197"/>
      <c r="H703" s="197"/>
      <c r="I703" s="197"/>
      <c r="J703" s="197"/>
    </row>
    <row r="704" spans="2:10">
      <c r="B704" s="9"/>
      <c r="C704" s="9"/>
      <c r="D704" s="197"/>
      <c r="E704" s="197"/>
      <c r="F704" s="197"/>
      <c r="G704" s="197"/>
      <c r="H704" s="197"/>
      <c r="I704" s="197"/>
      <c r="J704" s="197"/>
    </row>
    <row r="705" spans="2:3">
      <c r="B705" s="9"/>
      <c r="C705" s="9"/>
    </row>
    <row r="706" spans="2:3">
      <c r="B706" s="9"/>
      <c r="C706" s="9"/>
    </row>
    <row r="707" spans="2:3">
      <c r="B707" s="9"/>
      <c r="C707" s="9"/>
    </row>
    <row r="708" spans="2:3">
      <c r="B708" s="9"/>
      <c r="C708" s="9"/>
    </row>
    <row r="709" spans="2:3">
      <c r="B709" s="9"/>
      <c r="C709" s="9"/>
    </row>
    <row r="710" spans="2:3">
      <c r="B710" s="9"/>
      <c r="C710" s="9"/>
    </row>
  </sheetData>
  <mergeCells count="10">
    <mergeCell ref="A4:C5"/>
    <mergeCell ref="A1:F3"/>
    <mergeCell ref="A632:C632"/>
    <mergeCell ref="A321:C321"/>
    <mergeCell ref="A579:C579"/>
    <mergeCell ref="A609:C609"/>
    <mergeCell ref="A619:C619"/>
    <mergeCell ref="A628:C628"/>
    <mergeCell ref="A581:C581"/>
    <mergeCell ref="A629:C62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 alignWithMargins="0">
    <oddFooter>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topLeftCell="A16" workbookViewId="0">
      <selection activeCell="L5" sqref="L5"/>
    </sheetView>
  </sheetViews>
  <sheetFormatPr defaultRowHeight="12.75"/>
  <cols>
    <col min="3" max="3" width="31.28515625" customWidth="1"/>
    <col min="4" max="4" width="3.28515625" customWidth="1"/>
    <col min="5" max="5" width="0.140625" hidden="1" customWidth="1"/>
    <col min="6" max="6" width="13.85546875" customWidth="1"/>
    <col min="7" max="7" width="8" customWidth="1"/>
    <col min="8" max="8" width="11.140625" customWidth="1"/>
  </cols>
  <sheetData>
    <row r="1" spans="1:8" ht="18">
      <c r="A1" s="338" t="s">
        <v>400</v>
      </c>
      <c r="B1" s="338"/>
      <c r="C1" s="338"/>
      <c r="D1" s="338"/>
      <c r="E1" s="338"/>
      <c r="F1" s="338"/>
      <c r="G1" s="338"/>
      <c r="H1" s="338"/>
    </row>
    <row r="2" spans="1:8" ht="18">
      <c r="A2" s="175"/>
      <c r="B2" s="175"/>
      <c r="C2" s="175"/>
      <c r="D2" s="175"/>
      <c r="E2" s="175"/>
      <c r="F2" s="175"/>
      <c r="G2" s="175"/>
      <c r="H2" s="175"/>
    </row>
    <row r="4" spans="1:8" ht="31.5">
      <c r="A4" s="264" t="s">
        <v>191</v>
      </c>
      <c r="B4" s="265"/>
      <c r="C4" s="265"/>
      <c r="D4" s="266"/>
      <c r="E4" s="264"/>
      <c r="F4" s="263"/>
      <c r="G4" s="265"/>
      <c r="H4" s="263" t="s">
        <v>371</v>
      </c>
    </row>
    <row r="6" spans="1:8" ht="15">
      <c r="A6" s="176"/>
      <c r="B6" s="176"/>
      <c r="C6" s="176"/>
      <c r="D6" s="177"/>
      <c r="E6" s="177"/>
      <c r="F6" s="260"/>
      <c r="G6" s="260"/>
      <c r="H6" s="260"/>
    </row>
    <row r="7" spans="1:8" ht="15">
      <c r="A7" s="176" t="s">
        <v>235</v>
      </c>
      <c r="B7" s="176"/>
      <c r="C7" s="176"/>
      <c r="D7" s="177"/>
      <c r="E7" s="177"/>
      <c r="F7" s="260"/>
      <c r="G7" s="260"/>
      <c r="H7" s="260">
        <v>1000</v>
      </c>
    </row>
    <row r="8" spans="1:8" ht="15">
      <c r="A8" s="176"/>
      <c r="B8" s="176"/>
      <c r="C8" s="176"/>
      <c r="D8" s="177"/>
      <c r="E8" s="177"/>
      <c r="F8" s="260"/>
      <c r="G8" s="260"/>
      <c r="H8" s="260"/>
    </row>
    <row r="9" spans="1:8" ht="15">
      <c r="A9" s="176" t="s">
        <v>249</v>
      </c>
      <c r="B9" s="176"/>
      <c r="C9" s="176"/>
      <c r="D9" s="177"/>
      <c r="E9" s="177"/>
      <c r="F9" s="260"/>
      <c r="G9" s="260"/>
      <c r="H9" s="260">
        <v>750</v>
      </c>
    </row>
    <row r="10" spans="1:8" ht="15">
      <c r="A10" s="176"/>
      <c r="B10" s="176"/>
      <c r="C10" s="176"/>
      <c r="D10" s="177"/>
      <c r="E10" s="177"/>
      <c r="F10" s="260"/>
      <c r="G10" s="260"/>
      <c r="H10" s="260"/>
    </row>
    <row r="11" spans="1:8" ht="15">
      <c r="A11" s="176" t="s">
        <v>365</v>
      </c>
      <c r="B11" s="176"/>
      <c r="C11" s="176"/>
      <c r="D11" s="177"/>
      <c r="E11" s="177"/>
      <c r="F11" s="260"/>
      <c r="G11" s="260"/>
      <c r="H11" s="260">
        <v>1100</v>
      </c>
    </row>
    <row r="12" spans="1:8" ht="15">
      <c r="A12" s="176"/>
      <c r="B12" s="176"/>
      <c r="C12" s="176"/>
      <c r="D12" s="177"/>
      <c r="E12" s="177"/>
      <c r="F12" s="260"/>
      <c r="G12" s="260"/>
      <c r="H12" s="260"/>
    </row>
    <row r="13" spans="1:8" ht="15">
      <c r="A13" s="176" t="s">
        <v>225</v>
      </c>
      <c r="B13" s="176"/>
      <c r="C13" s="176"/>
      <c r="D13" s="177"/>
      <c r="E13" s="177"/>
      <c r="F13" s="260"/>
      <c r="G13" s="260"/>
      <c r="H13" s="260">
        <v>700</v>
      </c>
    </row>
    <row r="14" spans="1:8" ht="15">
      <c r="A14" s="176"/>
      <c r="B14" s="176"/>
      <c r="C14" s="176"/>
      <c r="D14" s="177"/>
      <c r="E14" s="177"/>
      <c r="F14" s="260"/>
      <c r="G14" s="260"/>
      <c r="H14" s="260"/>
    </row>
    <row r="15" spans="1:8" ht="15">
      <c r="A15" s="176" t="s">
        <v>366</v>
      </c>
      <c r="B15" s="176"/>
      <c r="C15" s="176"/>
      <c r="D15" s="177"/>
      <c r="E15" s="177"/>
      <c r="F15" s="260"/>
      <c r="G15" s="260"/>
      <c r="H15" s="260">
        <v>1000</v>
      </c>
    </row>
    <row r="16" spans="1:8" ht="15">
      <c r="A16" s="176"/>
      <c r="B16" s="176"/>
      <c r="C16" s="176"/>
      <c r="D16" s="177"/>
      <c r="E16" s="177"/>
      <c r="F16" s="260"/>
      <c r="G16" s="260"/>
      <c r="H16" s="260"/>
    </row>
    <row r="17" spans="1:8" ht="15">
      <c r="A17" s="176" t="s">
        <v>373</v>
      </c>
      <c r="B17" s="176"/>
      <c r="C17" s="176"/>
      <c r="D17" s="177"/>
      <c r="E17" s="177"/>
      <c r="F17" s="260"/>
      <c r="G17" s="260"/>
      <c r="H17" s="260">
        <v>600</v>
      </c>
    </row>
    <row r="18" spans="1:8" ht="15">
      <c r="A18" s="176"/>
      <c r="B18" s="176"/>
      <c r="C18" s="176"/>
      <c r="D18" s="177"/>
      <c r="E18" s="177"/>
      <c r="F18" s="260"/>
      <c r="G18" s="260"/>
      <c r="H18" s="260"/>
    </row>
    <row r="19" spans="1:8" ht="15">
      <c r="A19" s="176" t="s">
        <v>250</v>
      </c>
      <c r="B19" s="176"/>
      <c r="C19" s="176"/>
      <c r="D19" s="177"/>
      <c r="E19" s="177"/>
      <c r="F19" s="260" t="s">
        <v>394</v>
      </c>
      <c r="G19" s="260"/>
      <c r="H19" s="260">
        <v>1740</v>
      </c>
    </row>
    <row r="20" spans="1:8" ht="15">
      <c r="A20" s="176"/>
      <c r="B20" s="176"/>
      <c r="C20" s="176"/>
      <c r="D20" s="177"/>
      <c r="E20" s="177"/>
      <c r="F20" s="260"/>
      <c r="G20" s="260"/>
      <c r="H20" s="260"/>
    </row>
    <row r="21" spans="1:8" ht="15">
      <c r="A21" s="176" t="s">
        <v>369</v>
      </c>
      <c r="B21" s="176"/>
      <c r="C21" s="176"/>
      <c r="D21" s="177"/>
      <c r="E21" s="177"/>
      <c r="F21" s="260"/>
      <c r="G21" s="260"/>
      <c r="H21" s="260">
        <v>500</v>
      </c>
    </row>
    <row r="22" spans="1:8" ht="15">
      <c r="A22" s="176"/>
      <c r="B22" s="176"/>
      <c r="C22" s="176"/>
      <c r="D22" s="177"/>
      <c r="E22" s="177"/>
      <c r="F22" s="260"/>
      <c r="G22" s="260"/>
      <c r="H22" s="260"/>
    </row>
    <row r="23" spans="1:8" ht="15">
      <c r="A23" s="176" t="s">
        <v>236</v>
      </c>
      <c r="B23" s="176"/>
      <c r="C23" s="176"/>
      <c r="D23" s="177"/>
      <c r="E23" s="177"/>
      <c r="F23" s="260" t="s">
        <v>396</v>
      </c>
      <c r="G23" s="260"/>
      <c r="H23" s="260">
        <v>1680</v>
      </c>
    </row>
    <row r="24" spans="1:8" ht="15">
      <c r="A24" s="176"/>
      <c r="B24" s="176"/>
      <c r="C24" s="176"/>
      <c r="D24" s="177"/>
      <c r="E24" s="177"/>
      <c r="F24" s="260"/>
      <c r="G24" s="260"/>
      <c r="H24" s="260"/>
    </row>
    <row r="25" spans="1:8" ht="15">
      <c r="A25" s="176" t="s">
        <v>367</v>
      </c>
      <c r="B25" s="176"/>
      <c r="C25" s="176"/>
      <c r="D25" s="177"/>
      <c r="E25" s="177"/>
      <c r="F25" s="260"/>
      <c r="G25" s="260"/>
      <c r="H25" s="260">
        <v>500</v>
      </c>
    </row>
    <row r="26" spans="1:8" ht="15">
      <c r="A26" s="176"/>
      <c r="B26" s="176"/>
      <c r="C26" s="176"/>
      <c r="D26" s="177"/>
      <c r="E26" s="177"/>
      <c r="F26" s="260"/>
      <c r="G26" s="260"/>
      <c r="H26" s="260"/>
    </row>
    <row r="27" spans="1:8" ht="15">
      <c r="A27" s="176" t="s">
        <v>364</v>
      </c>
      <c r="B27" s="176"/>
      <c r="C27" s="176"/>
      <c r="D27" s="177"/>
      <c r="E27" s="177"/>
      <c r="F27" s="260"/>
      <c r="G27" s="260"/>
      <c r="H27" s="260">
        <v>300</v>
      </c>
    </row>
    <row r="28" spans="1:8" ht="15">
      <c r="A28" s="176"/>
      <c r="B28" s="176"/>
      <c r="C28" s="176"/>
      <c r="D28" s="177"/>
      <c r="E28" s="177"/>
      <c r="F28" s="260"/>
      <c r="G28" s="260"/>
      <c r="H28" s="260"/>
    </row>
    <row r="29" spans="1:8" ht="15">
      <c r="A29" s="176" t="s">
        <v>372</v>
      </c>
      <c r="B29" s="176"/>
      <c r="C29" s="176"/>
      <c r="D29" s="177"/>
      <c r="E29" s="177"/>
      <c r="F29" s="260"/>
      <c r="G29" s="260"/>
      <c r="H29" s="260">
        <v>300</v>
      </c>
    </row>
    <row r="30" spans="1:8" ht="15">
      <c r="A30" s="176"/>
      <c r="B30" s="176"/>
      <c r="C30" s="176"/>
      <c r="D30" s="177"/>
      <c r="E30" s="177"/>
      <c r="F30" s="260"/>
      <c r="G30" s="260"/>
      <c r="H30" s="260"/>
    </row>
    <row r="31" spans="1:8" ht="15">
      <c r="A31" s="176" t="s">
        <v>368</v>
      </c>
      <c r="B31" s="176"/>
      <c r="C31" s="176"/>
      <c r="D31" s="177"/>
      <c r="E31" s="177"/>
      <c r="F31" s="260"/>
      <c r="G31" s="260"/>
      <c r="H31" s="260">
        <v>200</v>
      </c>
    </row>
    <row r="32" spans="1:8" ht="15">
      <c r="A32" s="176"/>
      <c r="B32" s="176"/>
      <c r="C32" s="176"/>
      <c r="D32" s="177"/>
      <c r="E32" s="177"/>
      <c r="F32" s="260"/>
      <c r="G32" s="260"/>
      <c r="H32" s="260"/>
    </row>
    <row r="33" spans="1:8" ht="15">
      <c r="A33" s="176" t="s">
        <v>395</v>
      </c>
      <c r="B33" s="176"/>
      <c r="C33" s="176"/>
      <c r="D33" s="177"/>
      <c r="E33" s="177"/>
      <c r="F33" s="260"/>
      <c r="G33" s="260"/>
      <c r="H33" s="260">
        <v>200</v>
      </c>
    </row>
    <row r="34" spans="1:8" ht="15">
      <c r="A34" s="176"/>
      <c r="B34" s="176"/>
      <c r="C34" s="176"/>
      <c r="D34" s="177"/>
      <c r="E34" s="177"/>
      <c r="F34" s="260"/>
      <c r="G34" s="260"/>
      <c r="H34" s="260"/>
    </row>
    <row r="35" spans="1:8" ht="15">
      <c r="A35" s="176" t="s">
        <v>399</v>
      </c>
      <c r="B35" s="176"/>
      <c r="C35" s="176"/>
      <c r="D35" s="177"/>
      <c r="E35" s="177"/>
      <c r="F35" s="260"/>
      <c r="G35" s="260"/>
      <c r="H35" s="260">
        <v>250</v>
      </c>
    </row>
    <row r="36" spans="1:8" ht="15">
      <c r="A36" s="176"/>
      <c r="B36" s="176"/>
      <c r="C36" s="176"/>
      <c r="D36" s="177"/>
      <c r="E36" s="177"/>
      <c r="F36" s="260"/>
      <c r="G36" s="260"/>
      <c r="H36" s="260"/>
    </row>
    <row r="37" spans="1:8" s="81" customFormat="1" ht="15.75">
      <c r="A37" s="178" t="s">
        <v>190</v>
      </c>
      <c r="B37" s="178"/>
      <c r="C37" s="178"/>
      <c r="D37" s="179"/>
      <c r="E37" s="179"/>
      <c r="F37" s="261"/>
      <c r="G37" s="261"/>
      <c r="H37" s="261">
        <f>SUM(H6:H35)</f>
        <v>10820</v>
      </c>
    </row>
    <row r="38" spans="1:8" ht="15">
      <c r="F38" s="262"/>
      <c r="G38" s="262"/>
      <c r="H38" s="260"/>
    </row>
    <row r="39" spans="1:8">
      <c r="F39" s="262"/>
      <c r="G39" s="262"/>
      <c r="H39" s="262"/>
    </row>
    <row r="40" spans="1:8">
      <c r="F40" s="262"/>
      <c r="G40" s="262"/>
      <c r="H40" s="262"/>
    </row>
    <row r="41" spans="1:8" ht="15">
      <c r="A41" s="176"/>
      <c r="B41" s="176"/>
      <c r="C41" s="176"/>
      <c r="D41" s="177"/>
      <c r="E41" s="177"/>
      <c r="F41" s="260"/>
      <c r="G41" s="260"/>
      <c r="H41" s="260"/>
    </row>
    <row r="42" spans="1:8">
      <c r="F42" s="262"/>
      <c r="G42" s="262"/>
      <c r="H42" s="262"/>
    </row>
    <row r="43" spans="1:8">
      <c r="F43" s="262"/>
      <c r="G43" s="262"/>
      <c r="H43" s="262"/>
    </row>
    <row r="44" spans="1:8">
      <c r="F44" s="262"/>
      <c r="G44" s="262"/>
      <c r="H44" s="262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príjmy</vt:lpstr>
      <vt:lpstr>vydavky</vt:lpstr>
      <vt:lpstr>Dotácie z rozpočtu obce</vt:lpstr>
      <vt:lpstr>príjmy!Názvy_tlače</vt:lpstr>
      <vt:lpstr>vydavky!Názvy_tlače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 Porubska</cp:lastModifiedBy>
  <cp:revision>0</cp:revision>
  <cp:lastPrinted>2020-11-23T09:10:09Z</cp:lastPrinted>
  <dcterms:created xsi:type="dcterms:W3CDTF">1601-01-01T00:00:00Z</dcterms:created>
  <dcterms:modified xsi:type="dcterms:W3CDTF">2020-12-15T10:44:37Z</dcterms:modified>
</cp:coreProperties>
</file>