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1"/>
  </bookViews>
  <sheets>
    <sheet name="príjmy" sheetId="1" r:id="rId1"/>
    <sheet name="vydavky" sheetId="3" r:id="rId2"/>
    <sheet name="Dotácie z rozpočtu obce" sheetId="4" r:id="rId3"/>
  </sheets>
  <definedNames>
    <definedName name="_xlnm.Print_Titles" localSheetId="0">príjmy!$4:$5</definedName>
    <definedName name="_xlnm.Print_Titles" localSheetId="1">vydavky!$4:$5</definedName>
  </definedNames>
  <calcPr calcId="125725"/>
</workbook>
</file>

<file path=xl/calcChain.xml><?xml version="1.0" encoding="utf-8"?>
<calcChain xmlns="http://schemas.openxmlformats.org/spreadsheetml/2006/main">
  <c r="H369" i="3"/>
  <c r="H610"/>
  <c r="H590" s="1"/>
  <c r="G56" i="1"/>
  <c r="H562" i="3"/>
  <c r="G387"/>
  <c r="F276"/>
  <c r="G276"/>
  <c r="H12"/>
  <c r="I545"/>
  <c r="J545"/>
  <c r="H545"/>
  <c r="I567"/>
  <c r="H524"/>
  <c r="F265"/>
  <c r="G265"/>
  <c r="H265"/>
  <c r="I265"/>
  <c r="J265"/>
  <c r="E265"/>
  <c r="H276"/>
  <c r="G610"/>
  <c r="I610"/>
  <c r="J610"/>
  <c r="G531"/>
  <c r="H531"/>
  <c r="I531"/>
  <c r="J531"/>
  <c r="G534"/>
  <c r="H534"/>
  <c r="I534"/>
  <c r="J534"/>
  <c r="G506"/>
  <c r="H506"/>
  <c r="I506"/>
  <c r="J506"/>
  <c r="H233"/>
  <c r="I233"/>
  <c r="J233"/>
  <c r="G233"/>
  <c r="E610"/>
  <c r="F567"/>
  <c r="G567"/>
  <c r="H567"/>
  <c r="J567"/>
  <c r="E567"/>
  <c r="C6" i="1"/>
  <c r="D6"/>
  <c r="E6"/>
  <c r="F6"/>
  <c r="G6"/>
  <c r="H6"/>
  <c r="I6"/>
  <c r="C12"/>
  <c r="D12"/>
  <c r="E12"/>
  <c r="F12"/>
  <c r="G12"/>
  <c r="H12"/>
  <c r="I12"/>
  <c r="C18"/>
  <c r="D18"/>
  <c r="E18"/>
  <c r="F18"/>
  <c r="G18"/>
  <c r="H18"/>
  <c r="I18"/>
  <c r="C23"/>
  <c r="D23"/>
  <c r="E23"/>
  <c r="F23"/>
  <c r="G23"/>
  <c r="H23"/>
  <c r="I23"/>
  <c r="C45"/>
  <c r="D45"/>
  <c r="E45"/>
  <c r="F45"/>
  <c r="G45"/>
  <c r="H45"/>
  <c r="I45"/>
  <c r="C48"/>
  <c r="D48"/>
  <c r="E48"/>
  <c r="F48"/>
  <c r="G48"/>
  <c r="H48"/>
  <c r="I48"/>
  <c r="C56"/>
  <c r="C71" s="1"/>
  <c r="C90" s="1"/>
  <c r="C93" s="1"/>
  <c r="D56"/>
  <c r="E56"/>
  <c r="E71" s="1"/>
  <c r="E90" s="1"/>
  <c r="E93" s="1"/>
  <c r="F56"/>
  <c r="H56"/>
  <c r="I56"/>
  <c r="C73"/>
  <c r="D73"/>
  <c r="D91" s="1"/>
  <c r="E73"/>
  <c r="F73"/>
  <c r="F91" s="1"/>
  <c r="G73"/>
  <c r="G91" s="1"/>
  <c r="H73"/>
  <c r="I73"/>
  <c r="C82"/>
  <c r="D82"/>
  <c r="E82"/>
  <c r="F82"/>
  <c r="F92" s="1"/>
  <c r="G82"/>
  <c r="G92" s="1"/>
  <c r="H82"/>
  <c r="H92" s="1"/>
  <c r="I82"/>
  <c r="I92" s="1"/>
  <c r="C91"/>
  <c r="E91"/>
  <c r="H91"/>
  <c r="I91"/>
  <c r="C92"/>
  <c r="D92"/>
  <c r="E92"/>
  <c r="G71" l="1"/>
  <c r="G90" s="1"/>
  <c r="G93" s="1"/>
  <c r="I71"/>
  <c r="I90" s="1"/>
  <c r="I93" s="1"/>
  <c r="H71"/>
  <c r="H90" s="1"/>
  <c r="H93" s="1"/>
  <c r="F71"/>
  <c r="F90" s="1"/>
  <c r="F93" s="1"/>
  <c r="D71"/>
  <c r="D90" s="1"/>
  <c r="D93" s="1"/>
  <c r="G634" i="3"/>
  <c r="I634"/>
  <c r="G635"/>
  <c r="H635"/>
  <c r="I635"/>
  <c r="H634"/>
  <c r="G633"/>
  <c r="G622"/>
  <c r="G616" s="1"/>
  <c r="G623" s="1"/>
  <c r="G631" s="1"/>
  <c r="H622"/>
  <c r="I622"/>
  <c r="I616" s="1"/>
  <c r="I623" s="1"/>
  <c r="I631" s="1"/>
  <c r="H616"/>
  <c r="H623" s="1"/>
  <c r="H631" s="1"/>
  <c r="G590"/>
  <c r="I590"/>
  <c r="G587"/>
  <c r="G579" s="1"/>
  <c r="G613" s="1"/>
  <c r="G630" s="1"/>
  <c r="H587"/>
  <c r="I587"/>
  <c r="I579" s="1"/>
  <c r="H579"/>
  <c r="G574"/>
  <c r="G569" s="1"/>
  <c r="H574"/>
  <c r="I574"/>
  <c r="I569" s="1"/>
  <c r="H569"/>
  <c r="G562"/>
  <c r="I562"/>
  <c r="G551"/>
  <c r="H551"/>
  <c r="I551"/>
  <c r="G545"/>
  <c r="G540"/>
  <c r="H540"/>
  <c r="H536" s="1"/>
  <c r="I540"/>
  <c r="G529"/>
  <c r="H529"/>
  <c r="I529"/>
  <c r="G526"/>
  <c r="H526"/>
  <c r="I526"/>
  <c r="G524"/>
  <c r="G519" s="1"/>
  <c r="I524"/>
  <c r="H519"/>
  <c r="I519"/>
  <c r="G517"/>
  <c r="G508" s="1"/>
  <c r="H517"/>
  <c r="I517"/>
  <c r="H508"/>
  <c r="I508"/>
  <c r="G503"/>
  <c r="I503"/>
  <c r="G501"/>
  <c r="G498" s="1"/>
  <c r="H501"/>
  <c r="I501"/>
  <c r="I498" s="1"/>
  <c r="H498"/>
  <c r="G496"/>
  <c r="H496"/>
  <c r="I496"/>
  <c r="G486"/>
  <c r="H486"/>
  <c r="I486"/>
  <c r="G480"/>
  <c r="H480"/>
  <c r="I480"/>
  <c r="G475"/>
  <c r="H475"/>
  <c r="I475"/>
  <c r="G470"/>
  <c r="H470"/>
  <c r="I470"/>
  <c r="G459"/>
  <c r="H459"/>
  <c r="I459"/>
  <c r="G453"/>
  <c r="H453"/>
  <c r="I453"/>
  <c r="G449"/>
  <c r="H449"/>
  <c r="I449"/>
  <c r="G438"/>
  <c r="H438"/>
  <c r="I438"/>
  <c r="G431"/>
  <c r="H431"/>
  <c r="I431"/>
  <c r="G426"/>
  <c r="H426"/>
  <c r="I426"/>
  <c r="G415"/>
  <c r="H415"/>
  <c r="I415"/>
  <c r="G408"/>
  <c r="H408"/>
  <c r="I408"/>
  <c r="G404"/>
  <c r="H404"/>
  <c r="I404"/>
  <c r="G399"/>
  <c r="H399"/>
  <c r="I399"/>
  <c r="G393"/>
  <c r="H393"/>
  <c r="I393"/>
  <c r="H387"/>
  <c r="I387"/>
  <c r="G376"/>
  <c r="G371" s="1"/>
  <c r="H376"/>
  <c r="I376"/>
  <c r="G369"/>
  <c r="I369"/>
  <c r="G363"/>
  <c r="H363"/>
  <c r="I363"/>
  <c r="G359"/>
  <c r="H359"/>
  <c r="I359"/>
  <c r="G354"/>
  <c r="H354"/>
  <c r="I354"/>
  <c r="G350"/>
  <c r="H350"/>
  <c r="I350"/>
  <c r="G344"/>
  <c r="H344"/>
  <c r="I344"/>
  <c r="G339"/>
  <c r="H339"/>
  <c r="I339"/>
  <c r="G334"/>
  <c r="H334"/>
  <c r="I334"/>
  <c r="G330"/>
  <c r="H330"/>
  <c r="I330"/>
  <c r="H326"/>
  <c r="G324"/>
  <c r="G319" s="1"/>
  <c r="H324"/>
  <c r="H319" s="1"/>
  <c r="I324"/>
  <c r="I319" s="1"/>
  <c r="G317"/>
  <c r="H317"/>
  <c r="I317"/>
  <c r="G312"/>
  <c r="H312"/>
  <c r="I312"/>
  <c r="G307"/>
  <c r="H307"/>
  <c r="I307"/>
  <c r="G301"/>
  <c r="H301"/>
  <c r="I301"/>
  <c r="G291"/>
  <c r="H291"/>
  <c r="I291"/>
  <c r="G286"/>
  <c r="H286"/>
  <c r="I286"/>
  <c r="G282"/>
  <c r="H282"/>
  <c r="H260" s="1"/>
  <c r="I282"/>
  <c r="I276"/>
  <c r="G258"/>
  <c r="G251" s="1"/>
  <c r="H258"/>
  <c r="I258"/>
  <c r="I251" s="1"/>
  <c r="H251"/>
  <c r="G249"/>
  <c r="H249"/>
  <c r="I249"/>
  <c r="G245"/>
  <c r="H245"/>
  <c r="I245"/>
  <c r="G240"/>
  <c r="H240"/>
  <c r="I240"/>
  <c r="G228"/>
  <c r="H228"/>
  <c r="I228"/>
  <c r="G217"/>
  <c r="H217"/>
  <c r="I217"/>
  <c r="G210"/>
  <c r="H210"/>
  <c r="I210"/>
  <c r="G206"/>
  <c r="H206"/>
  <c r="I206"/>
  <c r="G200"/>
  <c r="H200"/>
  <c r="I200"/>
  <c r="G196"/>
  <c r="H196"/>
  <c r="I196"/>
  <c r="G184"/>
  <c r="H184"/>
  <c r="I184"/>
  <c r="G177"/>
  <c r="G173" s="1"/>
  <c r="H177"/>
  <c r="I177"/>
  <c r="I173" s="1"/>
  <c r="H173"/>
  <c r="G171"/>
  <c r="H171"/>
  <c r="I171"/>
  <c r="G167"/>
  <c r="H167"/>
  <c r="I167"/>
  <c r="G161"/>
  <c r="H161"/>
  <c r="I161"/>
  <c r="G155"/>
  <c r="H155"/>
  <c r="I155"/>
  <c r="G145"/>
  <c r="H145"/>
  <c r="I145"/>
  <c r="G137"/>
  <c r="G133" s="1"/>
  <c r="H137"/>
  <c r="I137"/>
  <c r="I133" s="1"/>
  <c r="H133"/>
  <c r="G130"/>
  <c r="G119" s="1"/>
  <c r="H130"/>
  <c r="H119" s="1"/>
  <c r="I130"/>
  <c r="I119" s="1"/>
  <c r="G117"/>
  <c r="H117"/>
  <c r="I117"/>
  <c r="G105"/>
  <c r="H105"/>
  <c r="I105"/>
  <c r="G101"/>
  <c r="H101"/>
  <c r="I101"/>
  <c r="G94"/>
  <c r="G90" s="1"/>
  <c r="H94"/>
  <c r="I94"/>
  <c r="I90" s="1"/>
  <c r="H90"/>
  <c r="G88"/>
  <c r="H88"/>
  <c r="I88"/>
  <c r="G80"/>
  <c r="H80"/>
  <c r="I80"/>
  <c r="G61"/>
  <c r="H61"/>
  <c r="I61"/>
  <c r="G54"/>
  <c r="H54"/>
  <c r="I54"/>
  <c r="G47"/>
  <c r="H47"/>
  <c r="I47"/>
  <c r="G34"/>
  <c r="H34"/>
  <c r="I34"/>
  <c r="G28"/>
  <c r="H28"/>
  <c r="I28"/>
  <c r="G24"/>
  <c r="H24"/>
  <c r="I24"/>
  <c r="G12"/>
  <c r="I12"/>
  <c r="H304" l="1"/>
  <c r="H288"/>
  <c r="H164"/>
  <c r="H455"/>
  <c r="H341"/>
  <c r="H433"/>
  <c r="H371"/>
  <c r="H547"/>
  <c r="H139"/>
  <c r="I433"/>
  <c r="I371"/>
  <c r="I288"/>
  <c r="I97"/>
  <c r="I633"/>
  <c r="I636" s="1"/>
  <c r="H633"/>
  <c r="H636" s="1"/>
  <c r="H179"/>
  <c r="H97"/>
  <c r="H6"/>
  <c r="I613"/>
  <c r="I630" s="1"/>
  <c r="G97"/>
  <c r="G433"/>
  <c r="I410"/>
  <c r="I547"/>
  <c r="G547"/>
  <c r="G636"/>
  <c r="I536"/>
  <c r="G536"/>
  <c r="I455"/>
  <c r="G455"/>
  <c r="G410"/>
  <c r="I341"/>
  <c r="G341"/>
  <c r="I326"/>
  <c r="G326"/>
  <c r="I304"/>
  <c r="G304"/>
  <c r="G288"/>
  <c r="I260"/>
  <c r="G260"/>
  <c r="I212"/>
  <c r="G212"/>
  <c r="I179"/>
  <c r="G179"/>
  <c r="I164"/>
  <c r="G164"/>
  <c r="I139"/>
  <c r="G139"/>
  <c r="I6"/>
  <c r="G6"/>
  <c r="F551"/>
  <c r="J551"/>
  <c r="E551"/>
  <c r="I576" l="1"/>
  <c r="G576"/>
  <c r="G629"/>
  <c r="G632" s="1"/>
  <c r="G637" s="1"/>
  <c r="I629"/>
  <c r="I632" s="1"/>
  <c r="I637" s="1"/>
  <c r="E622"/>
  <c r="F622"/>
  <c r="J622"/>
  <c r="J408"/>
  <c r="F408"/>
  <c r="E408"/>
  <c r="D408"/>
  <c r="E196"/>
  <c r="E616"/>
  <c r="E623" s="1"/>
  <c r="E631" s="1"/>
  <c r="F616"/>
  <c r="E590"/>
  <c r="F610"/>
  <c r="F590" s="1"/>
  <c r="H613"/>
  <c r="H630" s="1"/>
  <c r="J590"/>
  <c r="E587"/>
  <c r="E579" s="1"/>
  <c r="F587"/>
  <c r="J587"/>
  <c r="J579" s="1"/>
  <c r="F579"/>
  <c r="E574"/>
  <c r="F574"/>
  <c r="E569"/>
  <c r="F569"/>
  <c r="E562"/>
  <c r="F562"/>
  <c r="E547"/>
  <c r="F547"/>
  <c r="E545"/>
  <c r="F545"/>
  <c r="E540"/>
  <c r="E536" s="1"/>
  <c r="F540"/>
  <c r="F536" s="1"/>
  <c r="E534"/>
  <c r="F534"/>
  <c r="E531"/>
  <c r="F531"/>
  <c r="E529"/>
  <c r="F529"/>
  <c r="E526"/>
  <c r="F526"/>
  <c r="E524"/>
  <c r="E519" s="1"/>
  <c r="F524"/>
  <c r="F519" s="1"/>
  <c r="E517"/>
  <c r="F517"/>
  <c r="E508"/>
  <c r="F508"/>
  <c r="E506"/>
  <c r="F506"/>
  <c r="E503"/>
  <c r="F503"/>
  <c r="E501"/>
  <c r="F501"/>
  <c r="E498"/>
  <c r="F498"/>
  <c r="E496"/>
  <c r="F496"/>
  <c r="E486"/>
  <c r="F486"/>
  <c r="E480"/>
  <c r="F480"/>
  <c r="E475"/>
  <c r="F475"/>
  <c r="E470"/>
  <c r="F470"/>
  <c r="E459"/>
  <c r="F459"/>
  <c r="F455" s="1"/>
  <c r="E453"/>
  <c r="F453"/>
  <c r="E449"/>
  <c r="F449"/>
  <c r="E438"/>
  <c r="F438"/>
  <c r="F433"/>
  <c r="E431"/>
  <c r="F431"/>
  <c r="E426"/>
  <c r="F426"/>
  <c r="E415"/>
  <c r="F415"/>
  <c r="E404"/>
  <c r="F404"/>
  <c r="J404"/>
  <c r="E399"/>
  <c r="F399"/>
  <c r="E393"/>
  <c r="F393"/>
  <c r="E387"/>
  <c r="F387"/>
  <c r="E376"/>
  <c r="E371" s="1"/>
  <c r="F376"/>
  <c r="E369"/>
  <c r="E341" s="1"/>
  <c r="F369"/>
  <c r="F341" s="1"/>
  <c r="E363"/>
  <c r="F363"/>
  <c r="E359"/>
  <c r="F359"/>
  <c r="E354"/>
  <c r="F354"/>
  <c r="E350"/>
  <c r="F350"/>
  <c r="E344"/>
  <c r="F344"/>
  <c r="E339"/>
  <c r="F339"/>
  <c r="E334"/>
  <c r="F334"/>
  <c r="E330"/>
  <c r="F330"/>
  <c r="E326"/>
  <c r="F326"/>
  <c r="E324"/>
  <c r="F324"/>
  <c r="E319"/>
  <c r="F319"/>
  <c r="E317"/>
  <c r="F317"/>
  <c r="E312"/>
  <c r="F312"/>
  <c r="E307"/>
  <c r="F307"/>
  <c r="E304"/>
  <c r="F304"/>
  <c r="E301"/>
  <c r="F301"/>
  <c r="J301"/>
  <c r="E291"/>
  <c r="F291"/>
  <c r="E286"/>
  <c r="F286"/>
  <c r="E282"/>
  <c r="F282"/>
  <c r="E276"/>
  <c r="E260" s="1"/>
  <c r="F260"/>
  <c r="E258"/>
  <c r="E251" s="1"/>
  <c r="F258"/>
  <c r="F251" s="1"/>
  <c r="E249"/>
  <c r="F249"/>
  <c r="E245"/>
  <c r="F245"/>
  <c r="E240"/>
  <c r="F240"/>
  <c r="E233"/>
  <c r="F233"/>
  <c r="E228"/>
  <c r="F228"/>
  <c r="J228"/>
  <c r="E217"/>
  <c r="F217"/>
  <c r="E210"/>
  <c r="F210"/>
  <c r="E206"/>
  <c r="F206"/>
  <c r="E200"/>
  <c r="F200"/>
  <c r="F196"/>
  <c r="E184"/>
  <c r="F184"/>
  <c r="E177"/>
  <c r="E173" s="1"/>
  <c r="F177"/>
  <c r="F173" s="1"/>
  <c r="E171"/>
  <c r="F171"/>
  <c r="E167"/>
  <c r="F167"/>
  <c r="F164" s="1"/>
  <c r="E161"/>
  <c r="F161"/>
  <c r="E155"/>
  <c r="F155"/>
  <c r="E145"/>
  <c r="F145"/>
  <c r="J145"/>
  <c r="E137"/>
  <c r="E133" s="1"/>
  <c r="F137"/>
  <c r="F133" s="1"/>
  <c r="J137"/>
  <c r="J133" s="1"/>
  <c r="E130"/>
  <c r="E119" s="1"/>
  <c r="F130"/>
  <c r="F119" s="1"/>
  <c r="J130"/>
  <c r="J119" s="1"/>
  <c r="E117"/>
  <c r="F117"/>
  <c r="J117"/>
  <c r="E105"/>
  <c r="F105"/>
  <c r="J105"/>
  <c r="E101"/>
  <c r="F101"/>
  <c r="J101"/>
  <c r="E94"/>
  <c r="E90" s="1"/>
  <c r="F94"/>
  <c r="F90" s="1"/>
  <c r="J94"/>
  <c r="J90" s="1"/>
  <c r="E88"/>
  <c r="F88"/>
  <c r="J88"/>
  <c r="E80"/>
  <c r="F80"/>
  <c r="J80"/>
  <c r="E61"/>
  <c r="F61"/>
  <c r="J61"/>
  <c r="E54"/>
  <c r="F54"/>
  <c r="J54"/>
  <c r="E47"/>
  <c r="F47"/>
  <c r="E34"/>
  <c r="F34"/>
  <c r="J34"/>
  <c r="E28"/>
  <c r="F28"/>
  <c r="J28"/>
  <c r="E24"/>
  <c r="F24"/>
  <c r="E12"/>
  <c r="F12"/>
  <c r="J12"/>
  <c r="F139" l="1"/>
  <c r="F371"/>
  <c r="F212"/>
  <c r="F288"/>
  <c r="J613"/>
  <c r="J630" s="1"/>
  <c r="E455"/>
  <c r="E433"/>
  <c r="E288"/>
  <c r="E164"/>
  <c r="E139"/>
  <c r="E97"/>
  <c r="E212"/>
  <c r="J97"/>
  <c r="E613"/>
  <c r="E630" s="1"/>
  <c r="F410"/>
  <c r="F613"/>
  <c r="F630" s="1"/>
  <c r="F179"/>
  <c r="F97"/>
  <c r="F623"/>
  <c r="F631" s="1"/>
  <c r="E410"/>
  <c r="E179"/>
  <c r="E6" l="1"/>
  <c r="F6"/>
  <c r="F629" s="1"/>
  <c r="E635"/>
  <c r="F635"/>
  <c r="E634"/>
  <c r="F634"/>
  <c r="J470"/>
  <c r="J426"/>
  <c r="H410"/>
  <c r="J415"/>
  <c r="D415"/>
  <c r="J82" i="1"/>
  <c r="H39" i="4"/>
  <c r="J376" i="3"/>
  <c r="D376"/>
  <c r="D426"/>
  <c r="J196"/>
  <c r="E576" l="1"/>
  <c r="E629"/>
  <c r="E632" s="1"/>
  <c r="F576"/>
  <c r="F632"/>
  <c r="D470"/>
  <c r="D265"/>
  <c r="J240"/>
  <c r="D240"/>
  <c r="D228"/>
  <c r="D196"/>
  <c r="D574"/>
  <c r="J574"/>
  <c r="D301"/>
  <c r="J291"/>
  <c r="D291"/>
  <c r="D130"/>
  <c r="D119" s="1"/>
  <c r="D101"/>
  <c r="D117"/>
  <c r="D105"/>
  <c r="E633" l="1"/>
  <c r="E636" s="1"/>
  <c r="E637" s="1"/>
  <c r="D288"/>
  <c r="J288"/>
  <c r="D97"/>
  <c r="D622"/>
  <c r="D616" s="1"/>
  <c r="D623" s="1"/>
  <c r="D631" s="1"/>
  <c r="D610"/>
  <c r="D590" s="1"/>
  <c r="D587"/>
  <c r="D579" s="1"/>
  <c r="D569"/>
  <c r="J569"/>
  <c r="D567"/>
  <c r="D562"/>
  <c r="J562"/>
  <c r="D551"/>
  <c r="D545"/>
  <c r="D540"/>
  <c r="J540"/>
  <c r="D534"/>
  <c r="D531"/>
  <c r="D529"/>
  <c r="J529"/>
  <c r="D526"/>
  <c r="J526"/>
  <c r="D524"/>
  <c r="D519" s="1"/>
  <c r="J524"/>
  <c r="J519" s="1"/>
  <c r="D517"/>
  <c r="D508" s="1"/>
  <c r="J517"/>
  <c r="J508" s="1"/>
  <c r="D506"/>
  <c r="D503" s="1"/>
  <c r="H503"/>
  <c r="J503"/>
  <c r="D501"/>
  <c r="D498" s="1"/>
  <c r="J501"/>
  <c r="J498" s="1"/>
  <c r="D496"/>
  <c r="J496"/>
  <c r="D486"/>
  <c r="J486"/>
  <c r="D480"/>
  <c r="J480"/>
  <c r="D475"/>
  <c r="J475"/>
  <c r="D459"/>
  <c r="J459"/>
  <c r="D453"/>
  <c r="J453"/>
  <c r="D449"/>
  <c r="J449"/>
  <c r="D438"/>
  <c r="J438"/>
  <c r="D431"/>
  <c r="J431"/>
  <c r="D404"/>
  <c r="D399"/>
  <c r="J399"/>
  <c r="D393"/>
  <c r="J393"/>
  <c r="D387"/>
  <c r="J387"/>
  <c r="J371" s="1"/>
  <c r="D369"/>
  <c r="D341" s="1"/>
  <c r="J369"/>
  <c r="D363"/>
  <c r="J363"/>
  <c r="D359"/>
  <c r="J359"/>
  <c r="D354"/>
  <c r="J354"/>
  <c r="D350"/>
  <c r="J350"/>
  <c r="D344"/>
  <c r="J344"/>
  <c r="D339"/>
  <c r="J339"/>
  <c r="D334"/>
  <c r="J334"/>
  <c r="D330"/>
  <c r="J330"/>
  <c r="D326"/>
  <c r="D324"/>
  <c r="D319" s="1"/>
  <c r="J324"/>
  <c r="J319" s="1"/>
  <c r="D317"/>
  <c r="J317"/>
  <c r="D312"/>
  <c r="J312"/>
  <c r="D307"/>
  <c r="J307"/>
  <c r="D286"/>
  <c r="J286"/>
  <c r="D282"/>
  <c r="J282"/>
  <c r="D276"/>
  <c r="J276"/>
  <c r="D258"/>
  <c r="D251" s="1"/>
  <c r="J258"/>
  <c r="J251" s="1"/>
  <c r="D249"/>
  <c r="J249"/>
  <c r="D245"/>
  <c r="J245"/>
  <c r="D233"/>
  <c r="H212"/>
  <c r="D217"/>
  <c r="J217"/>
  <c r="D210"/>
  <c r="J210"/>
  <c r="J206"/>
  <c r="D206"/>
  <c r="D200"/>
  <c r="J200"/>
  <c r="D184"/>
  <c r="J184"/>
  <c r="D177"/>
  <c r="D173" s="1"/>
  <c r="J177"/>
  <c r="J173" s="1"/>
  <c r="D171"/>
  <c r="J171"/>
  <c r="D167"/>
  <c r="J167"/>
  <c r="D161"/>
  <c r="J161"/>
  <c r="D155"/>
  <c r="J155"/>
  <c r="D145"/>
  <c r="D137"/>
  <c r="D133" s="1"/>
  <c r="D94"/>
  <c r="D90" s="1"/>
  <c r="D88"/>
  <c r="D80"/>
  <c r="D61"/>
  <c r="D54"/>
  <c r="D47"/>
  <c r="J47"/>
  <c r="D34"/>
  <c r="D28"/>
  <c r="D24"/>
  <c r="J24"/>
  <c r="D12"/>
  <c r="J635"/>
  <c r="J634"/>
  <c r="D635"/>
  <c r="H576" l="1"/>
  <c r="H629"/>
  <c r="H632" s="1"/>
  <c r="H637" s="1"/>
  <c r="J326"/>
  <c r="D260"/>
  <c r="D433"/>
  <c r="J304"/>
  <c r="D304"/>
  <c r="J433"/>
  <c r="J536"/>
  <c r="D536"/>
  <c r="J139"/>
  <c r="J260"/>
  <c r="J341"/>
  <c r="D371"/>
  <c r="J455"/>
  <c r="D164"/>
  <c r="D139"/>
  <c r="D613"/>
  <c r="D630" s="1"/>
  <c r="J616"/>
  <c r="J547"/>
  <c r="D547"/>
  <c r="D455"/>
  <c r="J179"/>
  <c r="D410"/>
  <c r="D212"/>
  <c r="D633"/>
  <c r="J164"/>
  <c r="D179"/>
  <c r="J212"/>
  <c r="D634"/>
  <c r="J410"/>
  <c r="D6"/>
  <c r="J6"/>
  <c r="J629" l="1"/>
  <c r="J576"/>
  <c r="J623"/>
  <c r="J631" s="1"/>
  <c r="D576"/>
  <c r="D629"/>
  <c r="D632" s="1"/>
  <c r="D636"/>
  <c r="J633" l="1"/>
  <c r="J636" s="1"/>
  <c r="J632"/>
  <c r="D637"/>
  <c r="J637" l="1"/>
  <c r="J93" i="1" l="1"/>
  <c r="F633" i="3"/>
  <c r="F636" l="1"/>
  <c r="F637" s="1"/>
</calcChain>
</file>

<file path=xl/sharedStrings.xml><?xml version="1.0" encoding="utf-8"?>
<sst xmlns="http://schemas.openxmlformats.org/spreadsheetml/2006/main" count="735" uniqueCount="410">
  <si>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</si>
  <si>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</si>
  <si>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</si>
  <si>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</si>
  <si>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</si>
  <si>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</si>
  <si>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</si>
  <si>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</si>
  <si>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</si>
  <si>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</si>
  <si>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</si>
  <si>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</si>
  <si>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</si>
  <si>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</si>
  <si>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</si>
  <si>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</si>
  <si>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</si>
  <si>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</si>
  <si>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</si>
  <si>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</si>
  <si>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</si>
  <si>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</si>
  <si>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</si>
  <si>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</si>
  <si>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</si>
  <si>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</si>
  <si>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</si>
  <si>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</si>
  <si>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</si>
  <si>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</si>
  <si>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</si>
  <si>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</si>
  <si>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</si>
  <si>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</si>
  <si>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</si>
  <si>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</si>
  <si>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</si>
  <si>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</si>
  <si>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</si>
  <si>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</si>
  <si>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</si>
  <si>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</si>
  <si>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</si>
  <si>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</si>
  <si>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</si>
  <si>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</si>
  <si>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</si>
  <si>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</si>
  <si>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</si>
  <si>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</si>
  <si>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</si>
  <si>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</si>
  <si>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</si>
  <si>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</si>
  <si>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</si>
  <si>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</si>
  <si>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</si>
  <si>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</si>
  <si>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</si>
  <si>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</si>
  <si>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</si>
  <si>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</si>
  <si>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</si>
  <si>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</si>
  <si>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</si>
  <si>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</si>
  <si>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</si>
  <si>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</si>
  <si>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</si>
  <si>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</si>
  <si>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</si>
  <si>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</si>
  <si>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</si>
  <si>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</si>
  <si>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</si>
  <si>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</si>
  <si>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</si>
  <si>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</si>
  <si>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</si>
  <si>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</si>
  <si>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</si>
  <si>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</si>
  <si>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</si>
  <si>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</si>
  <si>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</si>
  <si>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</si>
  <si>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</si>
  <si>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</si>
  <si>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</si>
  <si>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</si>
  <si>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</si>
  <si>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</si>
  <si>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</si>
  <si>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</si>
  <si>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</si>
  <si>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</si>
  <si>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</si>
  <si>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</si>
  <si>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</si>
  <si>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</si>
  <si>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</si>
  <si>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</si>
  <si>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</si>
  <si>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</si>
  <si>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</si>
  <si>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</si>
  <si>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</si>
  <si>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</si>
  <si>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</si>
  <si>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</si>
  <si>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</si>
  <si>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</si>
  <si>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</si>
  <si>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</si>
  <si>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</si>
  <si>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</si>
  <si>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</si>
  <si>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</si>
  <si>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</si>
  <si>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</si>
  <si>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</si>
  <si>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</si>
  <si>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</si>
  <si>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</si>
  <si>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</si>
  <si>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</si>
  <si>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</si>
  <si>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</si>
  <si>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</si>
  <si>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</si>
  <si>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</si>
  <si>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</si>
  <si>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</si>
  <si>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</si>
  <si>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</si>
  <si>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</si>
  <si>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</si>
  <si>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</si>
  <si>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</si>
  <si>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</si>
  <si>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10.7.01 Dávka sociálnej pomoci</t>
  </si>
  <si>
    <t>Bežné transféry</t>
  </si>
  <si>
    <t>01.1.6 Výdavky verejnej správy</t>
  </si>
  <si>
    <t>Za porušenie predpisov</t>
  </si>
  <si>
    <t>Propagácia reklama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</si>
  <si>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</si>
  <si>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</si>
  <si>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</si>
  <si>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</si>
  <si>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</si>
  <si>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</si>
  <si>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</si>
  <si>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</si>
  <si>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Finančné výdavky spolu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</si>
  <si>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</si>
  <si>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</si>
  <si>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</si>
  <si>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</si>
  <si>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</si>
  <si>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</si>
  <si>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</si>
  <si>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</si>
  <si>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</si>
  <si>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</si>
  <si>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</si>
  <si>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</si>
  <si>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</si>
  <si>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</si>
  <si>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</si>
  <si>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</si>
  <si>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</si>
  <si>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</si>
  <si>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</si>
  <si>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</si>
  <si>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</si>
  <si>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</si>
  <si>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03.1.0 Policajné služby</t>
  </si>
  <si>
    <t>Vlastné príjmy ZŠ s MŠ O. Cabana Komjatice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</si>
  <si>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</si>
  <si>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</si>
  <si>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</si>
  <si>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</si>
  <si>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</si>
  <si>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</si>
  <si>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</si>
  <si>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</si>
  <si>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</si>
  <si>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</si>
  <si>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</si>
  <si>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</si>
  <si>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</si>
  <si>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</si>
  <si>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</si>
  <si>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</si>
  <si>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</si>
  <si>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</si>
  <si>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</si>
  <si>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Spolu:</t>
  </si>
  <si>
    <t>Názov organizácie</t>
  </si>
  <si>
    <t>Odmeny</t>
  </si>
  <si>
    <t>Odstupné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</si>
  <si>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</si>
  <si>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</si>
  <si>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</si>
  <si>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</si>
  <si>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</si>
  <si>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</si>
  <si>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</si>
  <si>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</si>
  <si>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</si>
  <si>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</si>
  <si>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</si>
  <si>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</si>
  <si>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</si>
  <si>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</si>
  <si>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</si>
  <si>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</si>
  <si>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133 003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</si>
  <si>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</si>
  <si>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</si>
  <si>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</si>
  <si>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</si>
  <si>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</si>
  <si>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Splácanie tuzemnskej istiny - úver VUB</t>
  </si>
  <si>
    <t>Náklady na telocvičňu</t>
  </si>
  <si>
    <t>Uvítanie detí do života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</si>
  <si>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</si>
  <si>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</si>
  <si>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</si>
  <si>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</si>
  <si>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</si>
  <si>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</si>
  <si>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</si>
  <si>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</si>
  <si>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</si>
  <si>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</si>
  <si>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</si>
  <si>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</si>
  <si>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</si>
  <si>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</si>
  <si>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</si>
  <si>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Údržba prevádzkových strojov a prístrojov (čerpadlá...)</t>
  </si>
  <si>
    <t>Údržba kanalizácie (budova ČOV)</t>
  </si>
  <si>
    <t>Za výherné hracie prístroje</t>
  </si>
  <si>
    <t xml:space="preserve">Osobný prípatok </t>
  </si>
  <si>
    <t>Poľovnícka spoločnosť Komjatice</t>
  </si>
  <si>
    <t>Vinohradnícky a vinársky spolok Komjatice</t>
  </si>
  <si>
    <t>Dom smútku</t>
  </si>
  <si>
    <t>13 223 001</t>
  </si>
  <si>
    <t>Predaj kníh a kalendárov</t>
  </si>
  <si>
    <t>14 223 001</t>
  </si>
  <si>
    <t>15 223 001</t>
  </si>
  <si>
    <t>Príjem z kultúrnych podujatí</t>
  </si>
  <si>
    <t>Interierové vybavenie</t>
  </si>
  <si>
    <t>Pozemky - kúpa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</si>
  <si>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</si>
  <si>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</si>
  <si>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</si>
  <si>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</si>
  <si>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r>
      <t>Všeobecný materiál (</t>
    </r>
    <r>
      <rPr>
        <sz val="7"/>
        <rFont val="Arial"/>
        <family val="2"/>
        <charset val="238"/>
      </rPr>
      <t>osvetlenie tréningového ihriska)</t>
    </r>
  </si>
  <si>
    <t>MO SČK Komjatice</t>
  </si>
  <si>
    <t>Klub Dôchodcov Komjatice</t>
  </si>
  <si>
    <t>Rok 2019</t>
  </si>
  <si>
    <t xml:space="preserve">  zvesený dňa: </t>
  </si>
  <si>
    <t xml:space="preserve">Budov a objektov </t>
  </si>
  <si>
    <t>MO Jednoty dôchodcov Slovenska Komjatice</t>
  </si>
  <si>
    <t>Životné jubileum originálne kompetencie</t>
  </si>
  <si>
    <t>Oplotenie cintorína, brána a parkovisko</t>
  </si>
  <si>
    <t>Osvetlenie kalvárie</t>
  </si>
  <si>
    <t>Vozidllo na vývoz fekálií</t>
  </si>
  <si>
    <t xml:space="preserve">    Uniformy a výzbroj</t>
  </si>
  <si>
    <t xml:space="preserve">    Pohonné hmoty</t>
  </si>
  <si>
    <t>Kanalizácia ZŠ s MŠ a spevnené plochy</t>
  </si>
  <si>
    <t>Všeobecné služby (čistenie obecnej kanalizácie, správa ČOV)</t>
  </si>
  <si>
    <t>Údržba softwáre - KORVIN, webová stránka ...</t>
  </si>
  <si>
    <r>
      <t>Kamerový systém (</t>
    </r>
    <r>
      <rPr>
        <sz val="7"/>
        <rFont val="Arial"/>
        <family val="2"/>
        <charset val="238"/>
      </rPr>
      <t>dobudovanie kamerového systému)</t>
    </r>
  </si>
  <si>
    <t>Rok 2020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</si>
  <si>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</si>
  <si>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</si>
  <si>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</si>
  <si>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</si>
  <si>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</si>
  <si>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</si>
  <si>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</si>
  <si>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</si>
  <si>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</si>
  <si>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</si>
  <si>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</si>
  <si>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</si>
  <si>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</si>
  <si>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</si>
  <si>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</si>
  <si>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</si>
  <si>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Dotácia na prevenciu kriminality</t>
  </si>
  <si>
    <t>322 001 26</t>
  </si>
  <si>
    <t>312 001 27</t>
  </si>
  <si>
    <t>Dotácia na register adries</t>
  </si>
  <si>
    <t xml:space="preserve">Vratky </t>
  </si>
  <si>
    <t>Transfér neziskovej organizácie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</si>
  <si>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</si>
  <si>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</si>
  <si>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</si>
  <si>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</si>
  <si>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</si>
  <si>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</si>
  <si>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</si>
  <si>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</si>
  <si>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</si>
  <si>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</si>
  <si>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</si>
  <si>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</si>
  <si>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</si>
  <si>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</si>
  <si>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 xml:space="preserve">Oprava budov, priestorov a objektov </t>
  </si>
  <si>
    <t>Na dávku sociálnej pomoci OcU</t>
  </si>
  <si>
    <t>Stravné ZŠ s MŠ a ŠZŠ</t>
  </si>
  <si>
    <t>Škoské potreby ZŠ s MŠ a ŠZŠ</t>
  </si>
  <si>
    <t>Realizácia nových stavieb</t>
  </si>
  <si>
    <t>Rekonštrukcia a modernizácia</t>
  </si>
  <si>
    <t>Poistné do VšZP</t>
  </si>
  <si>
    <t>Starobné poistenie</t>
  </si>
  <si>
    <t>Úrazové</t>
  </si>
  <si>
    <t>Miestne komunikácie a chodníky</t>
  </si>
  <si>
    <t>01.6.0. Všeobecné verejné služby inde neklasifikované - voľby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</si>
  <si>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</si>
  <si>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</si>
  <si>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</si>
  <si>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</si>
  <si>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</si>
  <si>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</si>
  <si>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</si>
  <si>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</si>
  <si>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</si>
  <si>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</si>
  <si>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Detský folklórny súbor Mladosť</t>
  </si>
  <si>
    <t>Poplatky za telefón</t>
  </si>
  <si>
    <t>Zvyšovanie kapacít MŠ v obci Komjatice</t>
  </si>
  <si>
    <t>Rekonštrukcia obecného úradu Komjatice</t>
  </si>
  <si>
    <t>Budova KD - interiér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</si>
  <si>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</si>
  <si>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</si>
  <si>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</si>
  <si>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</si>
  <si>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r>
      <t xml:space="preserve">Špeciálne služby - externý manažér </t>
    </r>
    <r>
      <rPr>
        <sz val="6"/>
        <rFont val="Arial"/>
        <family val="2"/>
        <charset val="238"/>
      </rPr>
      <t>(doplnky UPN ...)</t>
    </r>
  </si>
  <si>
    <t>Kosačka a príslušenstvo</t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</si>
  <si>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</si>
  <si>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Skutočnosť 
2017</t>
  </si>
  <si>
    <t>Rok 2021</t>
  </si>
  <si>
    <t>Skutočnosť
2017</t>
  </si>
  <si>
    <t>05.2.0 Nakladanie s odpad. vodami - ČOV</t>
  </si>
  <si>
    <t>Všeobecné služby KD (čistenie, pranie)</t>
  </si>
  <si>
    <t>Iné</t>
  </si>
  <si>
    <t>09.5.00 Sociálny pracovník</t>
  </si>
  <si>
    <t>Merač rýchlosti</t>
  </si>
  <si>
    <t xml:space="preserve">Projektové dokumentácie </t>
  </si>
  <si>
    <t>Rekonštrukcia multifunkčného ihriska</t>
  </si>
  <si>
    <t xml:space="preserve">Zberný dvor </t>
  </si>
  <si>
    <t>Kanalizácia  a infraštruktúra Školská ulica -Obytná zóna</t>
  </si>
  <si>
    <t>Dotácia "Rekonštrukcia obecného úradu Komjatice"</t>
  </si>
  <si>
    <t>Dotácia "Vodozádržné opatrenia v urbanizovanej krajine"</t>
  </si>
  <si>
    <t>Dotácia "Zvyšovanie kapacít MŠ v obci Komjatice"</t>
  </si>
  <si>
    <t>Dotácia "Zberný dvor"</t>
  </si>
  <si>
    <t>Vybudovanie vodozádržných opatrení v urbanizovanej krajine</t>
  </si>
  <si>
    <t>Sociálne služby - PROSOCIA</t>
  </si>
  <si>
    <t>Transfér - členské príspevky - RVC, ZMOS, CEDRON ...</t>
  </si>
  <si>
    <t xml:space="preserve">                       ROZPOČET OBCE KOMJATICE NA ROK 2020 - 2022</t>
  </si>
  <si>
    <t xml:space="preserve"> Skutočnosť 2018</t>
  </si>
  <si>
    <t>Očakávaná skutočnosť 2019</t>
  </si>
  <si>
    <t>Rok 2022</t>
  </si>
  <si>
    <t>Skutočnosť 2018</t>
  </si>
  <si>
    <t>Dotácia "Multifunkčné ihrisko"</t>
  </si>
  <si>
    <t>322 001 31</t>
  </si>
  <si>
    <t>Finančná výpomoc</t>
  </si>
  <si>
    <t>632-637</t>
  </si>
  <si>
    <t xml:space="preserve">Chodník </t>
  </si>
  <si>
    <t>Dňom vyvesenia návrhu začína plynúť 10 dňová lehota, počas ktorej môžu FO a PO uplatniť svoje pripomienky k návrhu v písomnej podobe, elektronicky mailom: info@komjatice.sk alebo ústne do zápisnice na obecnom úrade v kancelárii prednostu OcÚ</t>
  </si>
  <si>
    <t>Z dobropisov - vyučtovanie Kino, ČOV</t>
  </si>
  <si>
    <r>
      <t xml:space="preserve">Náhrady </t>
    </r>
    <r>
      <rPr>
        <sz val="6"/>
        <rFont val="Arial"/>
        <family val="2"/>
        <charset val="238"/>
      </rPr>
      <t>(rekreačné poukazy)</t>
    </r>
  </si>
  <si>
    <r>
      <t xml:space="preserve">Poplatky a odvody- </t>
    </r>
    <r>
      <rPr>
        <sz val="6"/>
        <rFont val="Arial"/>
        <family val="2"/>
        <charset val="238"/>
      </rPr>
      <t>mýto, vedenie účtu cenných papierov, správne poplatky</t>
    </r>
  </si>
  <si>
    <t xml:space="preserve">Vodné </t>
  </si>
  <si>
    <t>Odmeny (údržba kanalizácie)/životné jubileum</t>
  </si>
  <si>
    <t>Odmeny /životné jubileum</t>
  </si>
  <si>
    <t>Odmeny / životné jubileum</t>
  </si>
  <si>
    <t>Rekonštrukcia Zdravotné stredisko</t>
  </si>
  <si>
    <t>Sociálny taxík</t>
  </si>
  <si>
    <t>637 004 1</t>
  </si>
  <si>
    <t>Snehová radlica</t>
  </si>
  <si>
    <t xml:space="preserve">FUN BOX s kurbom </t>
  </si>
  <si>
    <t>312 001  40</t>
  </si>
  <si>
    <t>312 001 1</t>
  </si>
  <si>
    <t>Rekreačné poukazy ZŠ s MŠ</t>
  </si>
  <si>
    <t xml:space="preserve">Odchodné </t>
  </si>
  <si>
    <t>Dotácia PRIM /ZŠ s MŠ/</t>
  </si>
  <si>
    <t xml:space="preserve">ČOV </t>
  </si>
  <si>
    <t>Projektová dokumentácie kanalizácia</t>
  </si>
  <si>
    <t>Dotácia "Nízkouhlíková stratégia"</t>
  </si>
  <si>
    <t>Transfér sústredenia futbalistov</t>
  </si>
  <si>
    <t>OZ Starí páni - fubal Komjatice</t>
  </si>
  <si>
    <t>Slovenský zväz zdravotne postihnutých, ZO Komjatice</t>
  </si>
  <si>
    <t>Folklórna spevácka skupina Komňackí mládenci obce Komjatice</t>
  </si>
  <si>
    <t>OZ PARABOLÁNI</t>
  </si>
  <si>
    <t>Čitateľský klub MAGNÓLIA</t>
  </si>
  <si>
    <t>ZO Slovenský zväz protifašistických bojovníkov Komjatice</t>
  </si>
  <si>
    <t xml:space="preserve">Návrh zverejnený na vývesnej tabuli na obecnom úrade dňa       26.11.2019               </t>
  </si>
  <si>
    <t>Stočné ČOV (fekálie)</t>
  </si>
  <si>
    <t>dotácia  €</t>
  </si>
  <si>
    <t>Dotácie z rozpočtu obce na rok 2020</t>
  </si>
  <si>
    <t>FC ŠCH Mandačka Komjatice</t>
  </si>
  <si>
    <t>Spevácka folklórna skupina Komjatičanka</t>
  </si>
  <si>
    <t>Rozpočet vyvesený dňa:      16.12.2019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</si>
</sst>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7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Fill="1" applyBorder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8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9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4" xfId="0" applyNumberFormat="1" applyFont="1" applyFill="1" applyBorder="1"/>
    <xf numFmtId="3" fontId="61" fillId="10" borderId="0" xfId="0" applyNumberFormat="1" applyFont="1" applyFill="1" applyBorder="1"/>
    <xf numFmtId="0" fontId="8" fillId="0" borderId="35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5" borderId="1" xfId="0" applyNumberFormat="1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0" borderId="1" xfId="0" applyNumberFormat="1" applyFont="1" applyFill="1" applyBorder="1"/>
    <xf numFmtId="0" fontId="61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36" xfId="0" applyNumberFormat="1" applyFont="1" applyFill="1" applyBorder="1"/>
    <xf numFmtId="0" fontId="39" fillId="2" borderId="30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4" fontId="0" fillId="0" borderId="0" xfId="0" applyNumberForma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3" fontId="59" fillId="3" borderId="37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23" fillId="3" borderId="38" xfId="0" applyNumberFormat="1" applyFont="1" applyFill="1" applyBorder="1" applyAlignment="1">
      <alignment horizontal="center" vertical="center" wrapText="1"/>
    </xf>
    <xf numFmtId="3" fontId="23" fillId="3" borderId="39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40" xfId="0" applyFont="1" applyBorder="1" applyAlignment="1">
      <alignment horizontal="center" wrapText="1"/>
    </xf>
    <xf numFmtId="0" fontId="14" fillId="0" borderId="40" xfId="0" applyFont="1" applyBorder="1"/>
    <xf numFmtId="0" fontId="44" fillId="0" borderId="40" xfId="0" applyFont="1" applyBorder="1"/>
    <xf numFmtId="0" fontId="14" fillId="0" borderId="40" xfId="0" applyFont="1" applyBorder="1" applyAlignment="1">
      <alignment horizontal="right"/>
    </xf>
    <xf numFmtId="3" fontId="8" fillId="9" borderId="2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3" fontId="52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/>
    <xf numFmtId="3" fontId="15" fillId="0" borderId="0" xfId="0" applyNumberFormat="1" applyFont="1" applyFill="1" applyBorder="1"/>
    <xf numFmtId="3" fontId="8" fillId="0" borderId="8" xfId="0" applyNumberFormat="1" applyFont="1" applyFill="1" applyBorder="1"/>
    <xf numFmtId="3" fontId="8" fillId="0" borderId="3" xfId="0" applyNumberFormat="1" applyFont="1" applyFill="1" applyBorder="1"/>
    <xf numFmtId="3" fontId="44" fillId="11" borderId="2" xfId="0" applyNumberFormat="1" applyFont="1" applyFill="1" applyBorder="1"/>
    <xf numFmtId="3" fontId="65" fillId="8" borderId="6" xfId="0" applyNumberFormat="1" applyFont="1" applyFill="1" applyBorder="1"/>
    <xf numFmtId="3" fontId="8" fillId="9" borderId="20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3" fontId="7" fillId="0" borderId="41" xfId="0" applyNumberFormat="1" applyFont="1" applyFill="1" applyBorder="1"/>
    <xf numFmtId="3" fontId="28" fillId="4" borderId="1" xfId="0" applyNumberFormat="1" applyFont="1" applyFill="1" applyBorder="1"/>
    <xf numFmtId="3" fontId="8" fillId="12" borderId="1" xfId="0" applyNumberFormat="1" applyFont="1" applyFill="1" applyBorder="1"/>
    <xf numFmtId="3" fontId="8" fillId="12" borderId="2" xfId="0" applyNumberFormat="1" applyFont="1" applyFill="1" applyBorder="1"/>
    <xf numFmtId="3" fontId="8" fillId="12" borderId="0" xfId="0" applyNumberFormat="1" applyFont="1" applyFill="1" applyBorder="1"/>
    <xf numFmtId="3" fontId="8" fillId="12" borderId="8" xfId="0" applyNumberFormat="1" applyFont="1" applyFill="1" applyBorder="1"/>
    <xf numFmtId="3" fontId="8" fillId="12" borderId="20" xfId="0" applyNumberFormat="1" applyFont="1" applyFill="1" applyBorder="1"/>
    <xf numFmtId="3" fontId="8" fillId="12" borderId="3" xfId="0" applyNumberFormat="1" applyFont="1" applyFill="1" applyBorder="1"/>
    <xf numFmtId="0" fontId="52" fillId="5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/>
    <xf numFmtId="3" fontId="59" fillId="0" borderId="0" xfId="0" applyNumberFormat="1" applyFont="1" applyFill="1" applyBorder="1"/>
    <xf numFmtId="3" fontId="59" fillId="3" borderId="4" xfId="0" applyNumberFormat="1" applyFont="1" applyFill="1" applyBorder="1"/>
    <xf numFmtId="3" fontId="44" fillId="2" borderId="7" xfId="0" applyNumberFormat="1" applyFont="1" applyFill="1" applyBorder="1"/>
    <xf numFmtId="3" fontId="8" fillId="9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62" fillId="5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6" borderId="11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0" fontId="65" fillId="8" borderId="11" xfId="0" applyFont="1" applyFill="1" applyBorder="1" applyAlignment="1">
      <alignment horizontal="right"/>
    </xf>
    <xf numFmtId="0" fontId="65" fillId="8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0" fillId="10" borderId="8" xfId="0" applyFont="1" applyFill="1" applyBorder="1" applyAlignment="1">
      <alignment horizontal="left"/>
    </xf>
    <xf numFmtId="0" fontId="60" fillId="10" borderId="23" xfId="0" applyFont="1" applyFill="1" applyBorder="1" applyAlignment="1">
      <alignment horizontal="left"/>
    </xf>
    <xf numFmtId="0" fontId="60" fillId="1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52" fillId="5" borderId="0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8"/>
  <sheetViews>
    <sheetView view="pageLayout" topLeftCell="A82" zoomScaleNormal="115" zoomScaleSheetLayoutView="100" workbookViewId="0">
      <selection activeCell="H84" sqref="H84"/>
    </sheetView>
  </sheetViews>
  <sheetFormatPr defaultRowHeight="12.75"/>
  <cols>
    <col min="1" max="1" width="8.42578125" style="7" customWidth="1"/>
    <col min="2" max="2" width="61.5703125" style="6" customWidth="1"/>
    <col min="3" max="3" width="11.5703125" style="278" customWidth="1"/>
    <col min="4" max="8" width="11.5703125" style="9" customWidth="1"/>
    <col min="9" max="9" width="11.5703125" style="278" customWidth="1"/>
    <col min="10" max="10" width="1.140625" style="9" customWidth="1"/>
    <col min="11" max="16384" width="9.140625" style="6"/>
  </cols>
  <sheetData>
    <row r="1" spans="1:10" ht="18.75" customHeight="1">
      <c r="A1" s="305" t="s">
        <v>365</v>
      </c>
      <c r="B1" s="306"/>
      <c r="C1" s="318" t="s">
        <v>403</v>
      </c>
      <c r="D1" s="318"/>
      <c r="E1" s="318"/>
      <c r="F1" s="318"/>
      <c r="G1" s="318"/>
      <c r="H1" s="318"/>
      <c r="I1" s="318"/>
      <c r="J1" s="289"/>
    </row>
    <row r="2" spans="1:10" s="1" customFormat="1" ht="19.5" customHeight="1">
      <c r="A2" s="306"/>
      <c r="B2" s="306"/>
      <c r="C2" s="318"/>
      <c r="D2" s="318"/>
      <c r="E2" s="318"/>
      <c r="F2" s="318"/>
      <c r="G2" s="318"/>
      <c r="H2" s="318"/>
      <c r="I2" s="318"/>
      <c r="J2" s="289"/>
    </row>
    <row r="3" spans="1:10" s="1" customFormat="1" ht="66" customHeight="1" thickBot="1">
      <c r="A3" s="306"/>
      <c r="B3" s="306"/>
      <c r="C3" s="319" t="s">
        <v>375</v>
      </c>
      <c r="D3" s="319"/>
      <c r="E3" s="319"/>
      <c r="F3" s="319"/>
      <c r="G3" s="319"/>
      <c r="H3" s="319"/>
      <c r="I3" s="319"/>
      <c r="J3" s="257"/>
    </row>
    <row r="4" spans="1:10" s="2" customFormat="1" ht="48.75" customHeight="1">
      <c r="A4" s="311" t="s">
        <v>216</v>
      </c>
      <c r="B4" s="312"/>
      <c r="C4" s="258" t="s">
        <v>346</v>
      </c>
      <c r="D4" s="258" t="s">
        <v>366</v>
      </c>
      <c r="E4" s="258" t="s">
        <v>262</v>
      </c>
      <c r="F4" s="258" t="s">
        <v>367</v>
      </c>
      <c r="G4" s="258" t="s">
        <v>276</v>
      </c>
      <c r="H4" s="258" t="s">
        <v>347</v>
      </c>
      <c r="I4" s="258" t="s">
        <v>368</v>
      </c>
      <c r="J4" s="191"/>
    </row>
    <row r="5" spans="1:10" s="2" customFormat="1" ht="15" customHeight="1" thickBot="1">
      <c r="A5" s="313"/>
      <c r="B5" s="314"/>
      <c r="C5" s="261" t="s">
        <v>151</v>
      </c>
      <c r="D5" s="261" t="s">
        <v>151</v>
      </c>
      <c r="E5" s="262" t="s">
        <v>151</v>
      </c>
      <c r="F5" s="262" t="s">
        <v>151</v>
      </c>
      <c r="G5" s="262" t="s">
        <v>151</v>
      </c>
      <c r="H5" s="262" t="s">
        <v>151</v>
      </c>
      <c r="I5" s="262" t="s">
        <v>151</v>
      </c>
      <c r="J5" s="191"/>
    </row>
    <row r="6" spans="1:10" s="2" customFormat="1" ht="11.25" customHeight="1" thickBot="1">
      <c r="A6" s="159" t="s">
        <v>60</v>
      </c>
      <c r="B6" s="195"/>
      <c r="C6" s="260">
        <f t="shared" ref="C6:I6" si="0">C7+C8+C9+C10</f>
        <v>1342325</v>
      </c>
      <c r="D6" s="260">
        <f t="shared" si="0"/>
        <v>1489164</v>
      </c>
      <c r="E6" s="260">
        <f t="shared" si="0"/>
        <v>1426260</v>
      </c>
      <c r="F6" s="260">
        <f t="shared" si="0"/>
        <v>1553600</v>
      </c>
      <c r="G6" s="260">
        <f t="shared" si="0"/>
        <v>1703600</v>
      </c>
      <c r="H6" s="260">
        <f t="shared" si="0"/>
        <v>1703600</v>
      </c>
      <c r="I6" s="260">
        <f t="shared" si="0"/>
        <v>1703600</v>
      </c>
      <c r="J6" s="191"/>
    </row>
    <row r="7" spans="1:10" s="3" customFormat="1" ht="11.25" customHeight="1">
      <c r="A7" s="23" t="s">
        <v>73</v>
      </c>
      <c r="B7" s="196" t="s">
        <v>52</v>
      </c>
      <c r="C7" s="13">
        <v>1239534</v>
      </c>
      <c r="D7" s="13">
        <v>1388087</v>
      </c>
      <c r="E7" s="292">
        <v>1322660</v>
      </c>
      <c r="F7" s="292">
        <v>1450000</v>
      </c>
      <c r="G7" s="223">
        <v>1600000</v>
      </c>
      <c r="H7" s="13">
        <v>1600000</v>
      </c>
      <c r="I7" s="13">
        <v>1600000</v>
      </c>
      <c r="J7" s="191"/>
    </row>
    <row r="8" spans="1:10" s="3" customFormat="1" ht="11.25" customHeight="1">
      <c r="A8" s="20">
        <v>121001</v>
      </c>
      <c r="B8" s="197" t="s">
        <v>80</v>
      </c>
      <c r="C8" s="13">
        <v>78647</v>
      </c>
      <c r="D8" s="13">
        <v>78132</v>
      </c>
      <c r="E8" s="292">
        <v>80000</v>
      </c>
      <c r="F8" s="292">
        <v>80000</v>
      </c>
      <c r="G8" s="223">
        <v>80000</v>
      </c>
      <c r="H8" s="13">
        <v>80000</v>
      </c>
      <c r="I8" s="13">
        <v>80000</v>
      </c>
      <c r="J8" s="191"/>
    </row>
    <row r="9" spans="1:10" s="2" customFormat="1" ht="11.25" customHeight="1">
      <c r="A9" s="20">
        <v>121002</v>
      </c>
      <c r="B9" s="197" t="s">
        <v>79</v>
      </c>
      <c r="C9" s="13">
        <v>24044</v>
      </c>
      <c r="D9" s="13">
        <v>22852</v>
      </c>
      <c r="E9" s="292">
        <v>23500</v>
      </c>
      <c r="F9" s="292">
        <v>23500</v>
      </c>
      <c r="G9" s="223">
        <v>23500</v>
      </c>
      <c r="H9" s="13">
        <v>23500</v>
      </c>
      <c r="I9" s="13">
        <v>23500</v>
      </c>
      <c r="J9" s="191"/>
    </row>
    <row r="10" spans="1:10" s="2" customFormat="1" ht="11.25" customHeight="1">
      <c r="A10" s="20">
        <v>121003</v>
      </c>
      <c r="B10" s="197" t="s">
        <v>81</v>
      </c>
      <c r="C10" s="13">
        <v>100</v>
      </c>
      <c r="D10" s="13">
        <v>93</v>
      </c>
      <c r="E10" s="292">
        <v>100</v>
      </c>
      <c r="F10" s="292">
        <v>100</v>
      </c>
      <c r="G10" s="223">
        <v>100</v>
      </c>
      <c r="H10" s="13">
        <v>100</v>
      </c>
      <c r="I10" s="13">
        <v>100</v>
      </c>
      <c r="J10" s="191"/>
    </row>
    <row r="11" spans="1:10" s="2" customFormat="1" ht="11.25" customHeight="1">
      <c r="A11" s="39"/>
      <c r="B11" s="40"/>
      <c r="C11" s="276"/>
      <c r="D11" s="191"/>
      <c r="E11" s="191"/>
      <c r="F11" s="191"/>
      <c r="G11" s="191"/>
      <c r="H11" s="191"/>
      <c r="I11" s="276"/>
      <c r="J11" s="191"/>
    </row>
    <row r="12" spans="1:10" s="2" customFormat="1" ht="11.25" customHeight="1" thickBot="1">
      <c r="A12" s="160" t="s">
        <v>61</v>
      </c>
      <c r="B12" s="161"/>
      <c r="C12" s="192">
        <f>SUM(C13:C16)</f>
        <v>59363</v>
      </c>
      <c r="D12" s="192">
        <f t="shared" ref="D12:I12" si="1">SUM(D13:D16)</f>
        <v>61083</v>
      </c>
      <c r="E12" s="192">
        <f t="shared" si="1"/>
        <v>58200</v>
      </c>
      <c r="F12" s="192">
        <f t="shared" si="1"/>
        <v>58200</v>
      </c>
      <c r="G12" s="192">
        <f t="shared" si="1"/>
        <v>58200</v>
      </c>
      <c r="H12" s="192">
        <f t="shared" si="1"/>
        <v>58200</v>
      </c>
      <c r="I12" s="192">
        <f t="shared" si="1"/>
        <v>58500</v>
      </c>
      <c r="J12" s="191"/>
    </row>
    <row r="13" spans="1:10" s="3" customFormat="1" ht="11.25" customHeight="1">
      <c r="A13" s="23" t="s">
        <v>74</v>
      </c>
      <c r="B13" s="15" t="s">
        <v>53</v>
      </c>
      <c r="C13" s="14">
        <v>2740</v>
      </c>
      <c r="D13" s="14">
        <v>2564</v>
      </c>
      <c r="E13" s="293">
        <v>2700</v>
      </c>
      <c r="F13" s="293">
        <v>2700</v>
      </c>
      <c r="G13" s="272">
        <v>2700</v>
      </c>
      <c r="H13" s="14">
        <v>2700</v>
      </c>
      <c r="I13" s="14">
        <v>2700</v>
      </c>
      <c r="J13" s="191"/>
    </row>
    <row r="14" spans="1:10" s="3" customFormat="1" ht="11.25" customHeight="1">
      <c r="A14" s="23" t="s">
        <v>217</v>
      </c>
      <c r="B14" s="15" t="s">
        <v>243</v>
      </c>
      <c r="C14" s="14">
        <v>0</v>
      </c>
      <c r="D14" s="14">
        <v>0</v>
      </c>
      <c r="E14" s="293">
        <v>0</v>
      </c>
      <c r="F14" s="293">
        <v>0</v>
      </c>
      <c r="G14" s="272">
        <v>0</v>
      </c>
      <c r="H14" s="14">
        <v>0</v>
      </c>
      <c r="I14" s="14">
        <v>0</v>
      </c>
      <c r="J14" s="191"/>
    </row>
    <row r="15" spans="1:10" s="2" customFormat="1" ht="11.25" customHeight="1">
      <c r="A15" s="19" t="s">
        <v>75</v>
      </c>
      <c r="B15" s="16" t="s">
        <v>54</v>
      </c>
      <c r="C15" s="13">
        <v>413</v>
      </c>
      <c r="D15" s="13">
        <v>369</v>
      </c>
      <c r="E15" s="292">
        <v>500</v>
      </c>
      <c r="F15" s="292">
        <v>500</v>
      </c>
      <c r="G15" s="223">
        <v>500</v>
      </c>
      <c r="H15" s="13">
        <v>500</v>
      </c>
      <c r="I15" s="13">
        <v>800</v>
      </c>
      <c r="J15" s="191"/>
    </row>
    <row r="16" spans="1:10" s="2" customFormat="1" ht="11.25" customHeight="1">
      <c r="A16" s="19" t="s">
        <v>76</v>
      </c>
      <c r="B16" s="16" t="s">
        <v>55</v>
      </c>
      <c r="C16" s="13">
        <v>56210</v>
      </c>
      <c r="D16" s="13">
        <v>58150</v>
      </c>
      <c r="E16" s="292">
        <v>55000</v>
      </c>
      <c r="F16" s="292">
        <v>55000</v>
      </c>
      <c r="G16" s="223">
        <v>55000</v>
      </c>
      <c r="H16" s="13">
        <v>55000</v>
      </c>
      <c r="I16" s="13">
        <v>55000</v>
      </c>
      <c r="J16" s="191"/>
    </row>
    <row r="17" spans="1:10" s="2" customFormat="1" ht="11.25" customHeight="1" thickBot="1">
      <c r="A17" s="39"/>
      <c r="B17" s="40"/>
      <c r="C17" s="204"/>
      <c r="D17" s="155"/>
      <c r="E17" s="155"/>
      <c r="F17" s="155"/>
      <c r="G17" s="155"/>
      <c r="H17" s="155"/>
      <c r="I17" s="204"/>
      <c r="J17" s="155"/>
    </row>
    <row r="18" spans="1:10" s="2" customFormat="1" ht="11.25" customHeight="1" thickBot="1">
      <c r="A18" s="45" t="s">
        <v>77</v>
      </c>
      <c r="B18" s="46"/>
      <c r="C18" s="178">
        <f t="shared" ref="C18:I18" si="2">C19+C20+C21</f>
        <v>201101</v>
      </c>
      <c r="D18" s="178">
        <f t="shared" si="2"/>
        <v>155155</v>
      </c>
      <c r="E18" s="178">
        <f t="shared" si="2"/>
        <v>145050</v>
      </c>
      <c r="F18" s="178">
        <f t="shared" si="2"/>
        <v>155050</v>
      </c>
      <c r="G18" s="178">
        <f t="shared" si="2"/>
        <v>96050</v>
      </c>
      <c r="H18" s="178">
        <f t="shared" si="2"/>
        <v>96050</v>
      </c>
      <c r="I18" s="178">
        <f t="shared" si="2"/>
        <v>96050</v>
      </c>
      <c r="J18" s="155"/>
    </row>
    <row r="19" spans="1:10" s="2" customFormat="1" ht="11.25" customHeight="1">
      <c r="A19" s="22">
        <v>212002</v>
      </c>
      <c r="B19" s="15" t="s">
        <v>56</v>
      </c>
      <c r="C19" s="13">
        <v>114214</v>
      </c>
      <c r="D19" s="13">
        <v>69336</v>
      </c>
      <c r="E19" s="292">
        <v>50000</v>
      </c>
      <c r="F19" s="292">
        <v>60000</v>
      </c>
      <c r="G19" s="223">
        <v>1000</v>
      </c>
      <c r="H19" s="13">
        <v>1000</v>
      </c>
      <c r="I19" s="13">
        <v>1000</v>
      </c>
      <c r="J19" s="155"/>
    </row>
    <row r="20" spans="1:10" s="2" customFormat="1" ht="11.25" customHeight="1">
      <c r="A20" s="20">
        <v>212003</v>
      </c>
      <c r="B20" s="16" t="s">
        <v>180</v>
      </c>
      <c r="C20" s="13">
        <v>20786</v>
      </c>
      <c r="D20" s="13">
        <v>19111</v>
      </c>
      <c r="E20" s="292">
        <v>28000</v>
      </c>
      <c r="F20" s="292">
        <v>28000</v>
      </c>
      <c r="G20" s="223">
        <v>28000</v>
      </c>
      <c r="H20" s="13">
        <v>28000</v>
      </c>
      <c r="I20" s="13">
        <v>28000</v>
      </c>
      <c r="J20" s="155"/>
    </row>
    <row r="21" spans="1:10" s="2" customFormat="1" ht="11.25" customHeight="1">
      <c r="A21" s="20">
        <v>212003</v>
      </c>
      <c r="B21" s="16" t="s">
        <v>181</v>
      </c>
      <c r="C21" s="13">
        <v>66101</v>
      </c>
      <c r="D21" s="13">
        <v>66708</v>
      </c>
      <c r="E21" s="292">
        <v>67050</v>
      </c>
      <c r="F21" s="292">
        <v>67050</v>
      </c>
      <c r="G21" s="223">
        <v>67050</v>
      </c>
      <c r="H21" s="13">
        <v>67050</v>
      </c>
      <c r="I21" s="13">
        <v>67050</v>
      </c>
      <c r="J21" s="155"/>
    </row>
    <row r="22" spans="1:10" s="2" customFormat="1" ht="11.25" customHeight="1" thickBot="1">
      <c r="A22" s="17"/>
      <c r="B22" s="18"/>
      <c r="C22" s="204"/>
      <c r="D22" s="155"/>
      <c r="E22" s="155"/>
      <c r="F22" s="155"/>
      <c r="G22" s="155"/>
      <c r="H22" s="155"/>
      <c r="I22" s="204"/>
      <c r="J22" s="155"/>
    </row>
    <row r="23" spans="1:10" s="2" customFormat="1" ht="11.25" customHeight="1">
      <c r="A23" s="162" t="s">
        <v>62</v>
      </c>
      <c r="B23" s="163"/>
      <c r="C23" s="172">
        <f>SUM(C24:C43)</f>
        <v>112493</v>
      </c>
      <c r="D23" s="172">
        <f t="shared" ref="D23:I23" si="3">SUM(D24:D43)</f>
        <v>131027</v>
      </c>
      <c r="E23" s="172">
        <f t="shared" si="3"/>
        <v>119800</v>
      </c>
      <c r="F23" s="172">
        <f t="shared" si="3"/>
        <v>119030</v>
      </c>
      <c r="G23" s="172">
        <f t="shared" si="3"/>
        <v>124700</v>
      </c>
      <c r="H23" s="172">
        <f t="shared" si="3"/>
        <v>118400</v>
      </c>
      <c r="I23" s="172">
        <f t="shared" si="3"/>
        <v>117900</v>
      </c>
      <c r="J23" s="155"/>
    </row>
    <row r="24" spans="1:10" s="2" customFormat="1" ht="11.25" customHeight="1">
      <c r="A24" s="20">
        <v>221004</v>
      </c>
      <c r="B24" s="16" t="s">
        <v>182</v>
      </c>
      <c r="C24" s="13">
        <v>13821</v>
      </c>
      <c r="D24" s="13">
        <v>15432</v>
      </c>
      <c r="E24" s="292">
        <v>10000</v>
      </c>
      <c r="F24" s="292">
        <v>11000</v>
      </c>
      <c r="G24" s="223">
        <v>8000</v>
      </c>
      <c r="H24" s="13">
        <v>8000</v>
      </c>
      <c r="I24" s="13">
        <v>8000</v>
      </c>
      <c r="J24" s="155"/>
    </row>
    <row r="25" spans="1:10" s="2" customFormat="1" ht="11.25" customHeight="1">
      <c r="A25" s="20">
        <v>221005</v>
      </c>
      <c r="B25" s="16" t="s">
        <v>183</v>
      </c>
      <c r="C25" s="13">
        <v>1065</v>
      </c>
      <c r="D25" s="13">
        <v>0</v>
      </c>
      <c r="E25" s="292">
        <v>0</v>
      </c>
      <c r="F25" s="292">
        <v>0</v>
      </c>
      <c r="G25" s="223">
        <v>0</v>
      </c>
      <c r="H25" s="13">
        <v>0</v>
      </c>
      <c r="I25" s="13">
        <v>0</v>
      </c>
      <c r="J25" s="155"/>
    </row>
    <row r="26" spans="1:10" s="2" customFormat="1" ht="11.25" customHeight="1">
      <c r="A26" s="20">
        <v>222003</v>
      </c>
      <c r="B26" s="16" t="s">
        <v>143</v>
      </c>
      <c r="C26" s="13">
        <v>379</v>
      </c>
      <c r="D26" s="13">
        <v>475</v>
      </c>
      <c r="E26" s="292">
        <v>300</v>
      </c>
      <c r="F26" s="292">
        <v>700</v>
      </c>
      <c r="G26" s="223">
        <v>200</v>
      </c>
      <c r="H26" s="13">
        <v>200</v>
      </c>
      <c r="I26" s="13">
        <v>200</v>
      </c>
      <c r="J26" s="155"/>
    </row>
    <row r="27" spans="1:10" s="2" customFormat="1" ht="11.25" customHeight="1">
      <c r="A27" s="20">
        <v>229005</v>
      </c>
      <c r="B27" s="16" t="s">
        <v>57</v>
      </c>
      <c r="C27" s="13">
        <v>418</v>
      </c>
      <c r="D27" s="13">
        <v>390</v>
      </c>
      <c r="E27" s="292">
        <v>450</v>
      </c>
      <c r="F27" s="292">
        <v>580</v>
      </c>
      <c r="G27" s="223">
        <v>450</v>
      </c>
      <c r="H27" s="13">
        <v>450</v>
      </c>
      <c r="I27" s="13">
        <v>450</v>
      </c>
      <c r="J27" s="155"/>
    </row>
    <row r="28" spans="1:10" s="2" customFormat="1" ht="11.25" customHeight="1">
      <c r="A28" s="19" t="s">
        <v>82</v>
      </c>
      <c r="B28" s="16" t="s">
        <v>145</v>
      </c>
      <c r="C28" s="13">
        <v>36282</v>
      </c>
      <c r="D28" s="13">
        <v>47737</v>
      </c>
      <c r="E28" s="292">
        <v>40000</v>
      </c>
      <c r="F28" s="292">
        <v>40000</v>
      </c>
      <c r="G28" s="223">
        <v>45000</v>
      </c>
      <c r="H28" s="13">
        <v>40000</v>
      </c>
      <c r="I28" s="13">
        <v>40000</v>
      </c>
      <c r="J28" s="155"/>
    </row>
    <row r="29" spans="1:10" s="2" customFormat="1" ht="11.25" customHeight="1">
      <c r="A29" s="19" t="s">
        <v>83</v>
      </c>
      <c r="B29" s="16" t="s">
        <v>84</v>
      </c>
      <c r="C29" s="13">
        <v>0</v>
      </c>
      <c r="D29" s="13">
        <v>0</v>
      </c>
      <c r="E29" s="292">
        <v>0</v>
      </c>
      <c r="F29" s="292">
        <v>0</v>
      </c>
      <c r="G29" s="223">
        <v>0</v>
      </c>
      <c r="H29" s="13">
        <v>0</v>
      </c>
      <c r="I29" s="13">
        <v>0</v>
      </c>
      <c r="J29" s="155"/>
    </row>
    <row r="30" spans="1:10" s="2" customFormat="1" ht="11.25" customHeight="1">
      <c r="A30" s="19" t="s">
        <v>85</v>
      </c>
      <c r="B30" s="16" t="s">
        <v>86</v>
      </c>
      <c r="C30" s="13">
        <v>0</v>
      </c>
      <c r="D30" s="13">
        <v>0</v>
      </c>
      <c r="E30" s="292">
        <v>0</v>
      </c>
      <c r="F30" s="292">
        <v>0</v>
      </c>
      <c r="G30" s="223">
        <v>0</v>
      </c>
      <c r="H30" s="13">
        <v>0</v>
      </c>
      <c r="I30" s="13">
        <v>0</v>
      </c>
      <c r="J30" s="155"/>
    </row>
    <row r="31" spans="1:10" s="2" customFormat="1" ht="11.25" customHeight="1">
      <c r="A31" s="19" t="s">
        <v>208</v>
      </c>
      <c r="B31" s="16" t="s">
        <v>209</v>
      </c>
      <c r="C31" s="13">
        <v>700</v>
      </c>
      <c r="D31" s="13">
        <v>940</v>
      </c>
      <c r="E31" s="292">
        <v>800</v>
      </c>
      <c r="F31" s="292">
        <v>1000</v>
      </c>
      <c r="G31" s="223">
        <v>700</v>
      </c>
      <c r="H31" s="13">
        <v>700</v>
      </c>
      <c r="I31" s="13">
        <v>700</v>
      </c>
      <c r="J31" s="155"/>
    </row>
    <row r="32" spans="1:10" s="2" customFormat="1" ht="11.25" customHeight="1">
      <c r="A32" s="19" t="s">
        <v>87</v>
      </c>
      <c r="B32" s="16" t="s">
        <v>88</v>
      </c>
      <c r="C32" s="13">
        <v>411</v>
      </c>
      <c r="D32" s="13">
        <v>423</v>
      </c>
      <c r="E32" s="292">
        <v>300</v>
      </c>
      <c r="F32" s="292">
        <v>300</v>
      </c>
      <c r="G32" s="223">
        <v>300</v>
      </c>
      <c r="H32" s="13">
        <v>300</v>
      </c>
      <c r="I32" s="13">
        <v>300</v>
      </c>
      <c r="J32" s="155"/>
    </row>
    <row r="33" spans="1:10" s="2" customFormat="1" ht="11.25" hidden="1" customHeight="1">
      <c r="A33" s="19" t="s">
        <v>89</v>
      </c>
      <c r="B33" s="16" t="s">
        <v>90</v>
      </c>
      <c r="C33" s="13"/>
      <c r="D33" s="13"/>
      <c r="E33" s="292"/>
      <c r="F33" s="292"/>
      <c r="G33" s="223"/>
      <c r="H33" s="13"/>
      <c r="I33" s="13"/>
      <c r="J33" s="155"/>
    </row>
    <row r="34" spans="1:10" s="2" customFormat="1" ht="11.25" customHeight="1">
      <c r="A34" s="19" t="s">
        <v>89</v>
      </c>
      <c r="B34" s="16" t="s">
        <v>210</v>
      </c>
      <c r="C34" s="13">
        <v>1080</v>
      </c>
      <c r="D34" s="13">
        <v>1029</v>
      </c>
      <c r="E34" s="292">
        <v>1000</v>
      </c>
      <c r="F34" s="292">
        <v>2500</v>
      </c>
      <c r="G34" s="223">
        <v>1000</v>
      </c>
      <c r="H34" s="13">
        <v>1000</v>
      </c>
      <c r="I34" s="13">
        <v>1000</v>
      </c>
      <c r="J34" s="155"/>
    </row>
    <row r="35" spans="1:10" s="2" customFormat="1" ht="11.25" customHeight="1">
      <c r="A35" s="19" t="s">
        <v>218</v>
      </c>
      <c r="B35" s="16" t="s">
        <v>219</v>
      </c>
      <c r="C35" s="13">
        <v>550</v>
      </c>
      <c r="D35" s="13">
        <v>953</v>
      </c>
      <c r="E35" s="292">
        <v>500</v>
      </c>
      <c r="F35" s="292">
        <v>400</v>
      </c>
      <c r="G35" s="223">
        <v>200</v>
      </c>
      <c r="H35" s="13">
        <v>200</v>
      </c>
      <c r="I35" s="13">
        <v>200</v>
      </c>
      <c r="J35" s="155"/>
    </row>
    <row r="36" spans="1:10" s="2" customFormat="1" ht="11.25" customHeight="1">
      <c r="A36" s="19" t="s">
        <v>91</v>
      </c>
      <c r="B36" s="16" t="s">
        <v>92</v>
      </c>
      <c r="C36" s="13">
        <v>5194</v>
      </c>
      <c r="D36" s="13">
        <v>1881</v>
      </c>
      <c r="E36" s="292">
        <v>3000</v>
      </c>
      <c r="F36" s="292">
        <v>2500</v>
      </c>
      <c r="G36" s="223">
        <v>3000</v>
      </c>
      <c r="H36" s="13">
        <v>3000</v>
      </c>
      <c r="I36" s="13">
        <v>3000</v>
      </c>
      <c r="J36" s="155"/>
    </row>
    <row r="37" spans="1:10" s="2" customFormat="1" ht="11.25" customHeight="1">
      <c r="A37" s="19" t="s">
        <v>93</v>
      </c>
      <c r="B37" s="16" t="s">
        <v>94</v>
      </c>
      <c r="C37" s="13">
        <v>1159</v>
      </c>
      <c r="D37" s="13">
        <v>1334</v>
      </c>
      <c r="E37" s="292">
        <v>1000</v>
      </c>
      <c r="F37" s="292">
        <v>1350</v>
      </c>
      <c r="G37" s="223">
        <v>1300</v>
      </c>
      <c r="H37" s="13">
        <v>1000</v>
      </c>
      <c r="I37" s="13">
        <v>1000</v>
      </c>
      <c r="J37" s="155"/>
    </row>
    <row r="38" spans="1:10" s="2" customFormat="1" ht="11.25" customHeight="1">
      <c r="A38" s="19" t="s">
        <v>160</v>
      </c>
      <c r="B38" s="16" t="s">
        <v>159</v>
      </c>
      <c r="C38" s="13">
        <v>8130</v>
      </c>
      <c r="D38" s="13">
        <v>10547</v>
      </c>
      <c r="E38" s="292">
        <v>7000</v>
      </c>
      <c r="F38" s="292">
        <v>8500</v>
      </c>
      <c r="G38" s="223">
        <v>7000</v>
      </c>
      <c r="H38" s="13">
        <v>6000</v>
      </c>
      <c r="I38" s="13">
        <v>6000</v>
      </c>
      <c r="J38" s="155"/>
    </row>
    <row r="39" spans="1:10" s="2" customFormat="1" ht="11.25" customHeight="1">
      <c r="A39" s="19" t="s">
        <v>169</v>
      </c>
      <c r="B39" s="16" t="s">
        <v>168</v>
      </c>
      <c r="C39" s="13">
        <v>1350</v>
      </c>
      <c r="D39" s="13">
        <v>1170</v>
      </c>
      <c r="E39" s="292">
        <v>900</v>
      </c>
      <c r="F39" s="292">
        <v>1200</v>
      </c>
      <c r="G39" s="223">
        <v>1300</v>
      </c>
      <c r="H39" s="13">
        <v>1300</v>
      </c>
      <c r="I39" s="13">
        <v>1000</v>
      </c>
      <c r="J39" s="155"/>
    </row>
    <row r="40" spans="1:10" s="2" customFormat="1" ht="11.25" customHeight="1">
      <c r="A40" s="19" t="s">
        <v>248</v>
      </c>
      <c r="B40" s="16" t="s">
        <v>247</v>
      </c>
      <c r="C40" s="13">
        <v>1035</v>
      </c>
      <c r="D40" s="13">
        <v>1495</v>
      </c>
      <c r="E40" s="292">
        <v>1500</v>
      </c>
      <c r="F40" s="292">
        <v>1300</v>
      </c>
      <c r="G40" s="223">
        <v>1200</v>
      </c>
      <c r="H40" s="13">
        <v>1200</v>
      </c>
      <c r="I40" s="13">
        <v>1000</v>
      </c>
      <c r="J40" s="155"/>
    </row>
    <row r="41" spans="1:10" s="2" customFormat="1" ht="11.25" customHeight="1">
      <c r="A41" s="19" t="s">
        <v>250</v>
      </c>
      <c r="B41" s="16" t="s">
        <v>249</v>
      </c>
      <c r="C41" s="13">
        <v>46</v>
      </c>
      <c r="D41" s="13">
        <v>24</v>
      </c>
      <c r="E41" s="292">
        <v>50</v>
      </c>
      <c r="F41" s="292">
        <v>700</v>
      </c>
      <c r="G41" s="223">
        <v>50</v>
      </c>
      <c r="H41" s="13">
        <v>50</v>
      </c>
      <c r="I41" s="13">
        <v>50</v>
      </c>
      <c r="J41" s="155"/>
    </row>
    <row r="42" spans="1:10" s="2" customFormat="1" ht="11.25" customHeight="1">
      <c r="A42" s="19" t="s">
        <v>251</v>
      </c>
      <c r="B42" s="16" t="s">
        <v>404</v>
      </c>
      <c r="C42" s="13">
        <v>30235</v>
      </c>
      <c r="D42" s="13">
        <v>31635</v>
      </c>
      <c r="E42" s="292">
        <v>35000</v>
      </c>
      <c r="F42" s="292">
        <v>43000</v>
      </c>
      <c r="G42" s="223">
        <v>50000</v>
      </c>
      <c r="H42" s="13">
        <v>50000</v>
      </c>
      <c r="I42" s="13">
        <v>50000</v>
      </c>
      <c r="J42" s="155"/>
    </row>
    <row r="43" spans="1:10" s="2" customFormat="1" ht="11.25" customHeight="1">
      <c r="A43" s="20">
        <v>16223001</v>
      </c>
      <c r="B43" s="16" t="s">
        <v>252</v>
      </c>
      <c r="C43" s="13">
        <v>10638</v>
      </c>
      <c r="D43" s="13">
        <v>15562</v>
      </c>
      <c r="E43" s="292">
        <v>18000</v>
      </c>
      <c r="F43" s="292">
        <v>4000</v>
      </c>
      <c r="G43" s="223">
        <v>5000</v>
      </c>
      <c r="H43" s="13">
        <v>5000</v>
      </c>
      <c r="I43" s="13">
        <v>5000</v>
      </c>
      <c r="J43" s="155"/>
    </row>
    <row r="44" spans="1:10" s="2" customFormat="1" ht="11.25" customHeight="1" thickBot="1">
      <c r="A44" s="41"/>
      <c r="B44" s="40"/>
      <c r="C44" s="204"/>
      <c r="D44" s="155"/>
      <c r="E44" s="155"/>
      <c r="F44" s="155"/>
      <c r="G44" s="155"/>
      <c r="H44" s="155"/>
      <c r="I44" s="204"/>
      <c r="J44" s="155"/>
    </row>
    <row r="45" spans="1:10" s="2" customFormat="1" ht="11.25" customHeight="1" thickBot="1">
      <c r="A45" s="307" t="s">
        <v>63</v>
      </c>
      <c r="B45" s="308"/>
      <c r="C45" s="193">
        <f>C46</f>
        <v>0</v>
      </c>
      <c r="D45" s="193">
        <f>D46</f>
        <v>0</v>
      </c>
      <c r="E45" s="193">
        <f>E46</f>
        <v>10</v>
      </c>
      <c r="F45" s="193">
        <f>F46</f>
        <v>0</v>
      </c>
      <c r="G45" s="193">
        <f t="shared" ref="G45:I45" si="4">G46</f>
        <v>0</v>
      </c>
      <c r="H45" s="193">
        <f>H46</f>
        <v>0</v>
      </c>
      <c r="I45" s="193">
        <f t="shared" si="4"/>
        <v>0</v>
      </c>
      <c r="J45" s="155"/>
    </row>
    <row r="46" spans="1:10" s="4" customFormat="1" ht="11.25" customHeight="1">
      <c r="A46" s="21">
        <v>242</v>
      </c>
      <c r="B46" s="15" t="s">
        <v>95</v>
      </c>
      <c r="C46" s="14">
        <v>0</v>
      </c>
      <c r="D46" s="14">
        <v>0</v>
      </c>
      <c r="E46" s="293">
        <v>10</v>
      </c>
      <c r="F46" s="293">
        <v>0</v>
      </c>
      <c r="G46" s="272">
        <v>0</v>
      </c>
      <c r="H46" s="14">
        <v>0</v>
      </c>
      <c r="I46" s="13">
        <v>0</v>
      </c>
      <c r="J46" s="156"/>
    </row>
    <row r="47" spans="1:10" s="2" customFormat="1" ht="11.25" customHeight="1" thickBot="1">
      <c r="A47" s="39"/>
      <c r="B47" s="40"/>
      <c r="C47" s="204"/>
      <c r="D47" s="155"/>
      <c r="E47" s="155"/>
      <c r="F47" s="155"/>
      <c r="G47" s="155"/>
      <c r="H47" s="155"/>
      <c r="I47" s="204"/>
      <c r="J47" s="155"/>
    </row>
    <row r="48" spans="1:10" s="2" customFormat="1" ht="11.25" customHeight="1" thickBot="1">
      <c r="A48" s="45" t="s">
        <v>23</v>
      </c>
      <c r="B48" s="46"/>
      <c r="C48" s="193">
        <f t="shared" ref="C48:I48" si="5">SUM(C49:C53)</f>
        <v>58533</v>
      </c>
      <c r="D48" s="193">
        <f t="shared" si="5"/>
        <v>55796</v>
      </c>
      <c r="E48" s="193">
        <f t="shared" si="5"/>
        <v>47050</v>
      </c>
      <c r="F48" s="193">
        <f t="shared" si="5"/>
        <v>32020</v>
      </c>
      <c r="G48" s="193">
        <f t="shared" si="5"/>
        <v>36750</v>
      </c>
      <c r="H48" s="193">
        <f t="shared" si="5"/>
        <v>36750</v>
      </c>
      <c r="I48" s="193">
        <f t="shared" si="5"/>
        <v>36750</v>
      </c>
      <c r="J48" s="155"/>
    </row>
    <row r="49" spans="1:10" s="3" customFormat="1" ht="11.25" customHeight="1">
      <c r="A49" s="22">
        <v>292006</v>
      </c>
      <c r="B49" s="15" t="s">
        <v>96</v>
      </c>
      <c r="C49" s="14">
        <v>2678</v>
      </c>
      <c r="D49" s="14">
        <v>133</v>
      </c>
      <c r="E49" s="293">
        <v>250</v>
      </c>
      <c r="F49" s="293">
        <v>320</v>
      </c>
      <c r="G49" s="272">
        <v>250</v>
      </c>
      <c r="H49" s="14">
        <v>250</v>
      </c>
      <c r="I49" s="13">
        <v>250</v>
      </c>
      <c r="J49" s="157"/>
    </row>
    <row r="50" spans="1:10" s="3" customFormat="1" ht="11.25" customHeight="1">
      <c r="A50" s="20">
        <v>292008</v>
      </c>
      <c r="B50" s="16" t="s">
        <v>58</v>
      </c>
      <c r="C50" s="14">
        <v>1002</v>
      </c>
      <c r="D50" s="14">
        <v>545</v>
      </c>
      <c r="E50" s="293">
        <v>500</v>
      </c>
      <c r="F50" s="293">
        <v>500</v>
      </c>
      <c r="G50" s="272">
        <v>500</v>
      </c>
      <c r="H50" s="14">
        <v>500</v>
      </c>
      <c r="I50" s="13">
        <v>500</v>
      </c>
      <c r="J50" s="157"/>
    </row>
    <row r="51" spans="1:10" s="3" customFormat="1" ht="11.25" customHeight="1">
      <c r="A51" s="20">
        <v>292012</v>
      </c>
      <c r="B51" s="16" t="s">
        <v>376</v>
      </c>
      <c r="C51" s="14">
        <v>50674</v>
      </c>
      <c r="D51" s="14">
        <v>52938</v>
      </c>
      <c r="E51" s="293">
        <v>45000</v>
      </c>
      <c r="F51" s="293">
        <v>28000</v>
      </c>
      <c r="G51" s="272">
        <v>35000</v>
      </c>
      <c r="H51" s="14">
        <v>35000</v>
      </c>
      <c r="I51" s="13">
        <v>35000</v>
      </c>
      <c r="J51" s="157"/>
    </row>
    <row r="52" spans="1:10" s="3" customFormat="1" ht="11.25" customHeight="1">
      <c r="A52" s="20">
        <v>292017</v>
      </c>
      <c r="B52" s="16" t="s">
        <v>220</v>
      </c>
      <c r="C52" s="14">
        <v>3784</v>
      </c>
      <c r="D52" s="14">
        <v>2180</v>
      </c>
      <c r="E52" s="293">
        <v>1300</v>
      </c>
      <c r="F52" s="293">
        <v>200</v>
      </c>
      <c r="G52" s="272">
        <v>1000</v>
      </c>
      <c r="H52" s="14">
        <v>1000</v>
      </c>
      <c r="I52" s="13">
        <v>1000</v>
      </c>
      <c r="J52" s="157"/>
    </row>
    <row r="53" spans="1:10" s="3" customFormat="1" ht="11.25" customHeight="1">
      <c r="A53" s="20">
        <v>292027</v>
      </c>
      <c r="B53" s="16" t="s">
        <v>351</v>
      </c>
      <c r="C53" s="14">
        <v>395</v>
      </c>
      <c r="D53" s="14">
        <v>0</v>
      </c>
      <c r="E53" s="293">
        <v>0</v>
      </c>
      <c r="F53" s="293">
        <v>3000</v>
      </c>
      <c r="G53" s="272">
        <v>0</v>
      </c>
      <c r="H53" s="14">
        <v>0</v>
      </c>
      <c r="I53" s="13">
        <v>0</v>
      </c>
      <c r="J53" s="157"/>
    </row>
    <row r="54" spans="1:10" s="3" customFormat="1" ht="11.25" customHeight="1">
      <c r="A54" s="221"/>
      <c r="B54" s="222"/>
      <c r="C54" s="204"/>
      <c r="D54" s="204"/>
      <c r="E54" s="204"/>
      <c r="F54" s="204"/>
      <c r="G54" s="204"/>
      <c r="H54" s="204"/>
      <c r="I54" s="204"/>
      <c r="J54" s="157"/>
    </row>
    <row r="55" spans="1:10" s="2" customFormat="1" ht="11.25" customHeight="1" thickBot="1">
      <c r="A55" s="41"/>
      <c r="B55" s="40"/>
      <c r="C55" s="204"/>
      <c r="D55" s="155"/>
      <c r="E55" s="155"/>
      <c r="F55" s="155"/>
      <c r="G55" s="155"/>
      <c r="H55" s="155"/>
      <c r="I55" s="204"/>
      <c r="J55" s="155"/>
    </row>
    <row r="56" spans="1:10" s="2" customFormat="1" ht="11.25" customHeight="1">
      <c r="A56" s="235" t="s">
        <v>59</v>
      </c>
      <c r="B56" s="236"/>
      <c r="C56" s="198">
        <f t="shared" ref="C56:I56" si="6">SUM(C57:C69)</f>
        <v>714441</v>
      </c>
      <c r="D56" s="198">
        <f t="shared" si="6"/>
        <v>702973</v>
      </c>
      <c r="E56" s="198">
        <f t="shared" si="6"/>
        <v>703322</v>
      </c>
      <c r="F56" s="198">
        <f t="shared" si="6"/>
        <v>841020</v>
      </c>
      <c r="G56" s="198">
        <f t="shared" si="6"/>
        <v>881590</v>
      </c>
      <c r="H56" s="198">
        <f t="shared" si="6"/>
        <v>855580</v>
      </c>
      <c r="I56" s="198">
        <f t="shared" si="6"/>
        <v>855580</v>
      </c>
      <c r="J56" s="155"/>
    </row>
    <row r="57" spans="1:10" s="2" customFormat="1" ht="11.25" customHeight="1">
      <c r="A57" s="20" t="s">
        <v>388</v>
      </c>
      <c r="B57" s="16" t="s">
        <v>97</v>
      </c>
      <c r="C57" s="13">
        <v>679486</v>
      </c>
      <c r="D57" s="13">
        <v>670382</v>
      </c>
      <c r="E57" s="292">
        <v>662882</v>
      </c>
      <c r="F57" s="292">
        <v>710670</v>
      </c>
      <c r="G57" s="223">
        <v>776130</v>
      </c>
      <c r="H57" s="13">
        <v>776130</v>
      </c>
      <c r="I57" s="13">
        <v>776130</v>
      </c>
      <c r="J57" s="155"/>
    </row>
    <row r="58" spans="1:10" s="2" customFormat="1" ht="11.25" customHeight="1">
      <c r="A58" s="20">
        <v>311</v>
      </c>
      <c r="B58" s="16" t="s">
        <v>330</v>
      </c>
      <c r="C58" s="13">
        <v>3004</v>
      </c>
      <c r="D58" s="13">
        <v>500</v>
      </c>
      <c r="E58" s="292">
        <v>1000</v>
      </c>
      <c r="F58" s="292">
        <v>1000</v>
      </c>
      <c r="G58" s="223">
        <v>1000</v>
      </c>
      <c r="H58" s="13">
        <v>1000</v>
      </c>
      <c r="I58" s="13">
        <v>1000</v>
      </c>
      <c r="J58" s="155"/>
    </row>
    <row r="59" spans="1:10" s="2" customFormat="1" ht="11.25" customHeight="1">
      <c r="A59" s="20">
        <v>312001</v>
      </c>
      <c r="B59" s="16" t="s">
        <v>395</v>
      </c>
      <c r="C59" s="13">
        <v>0</v>
      </c>
      <c r="D59" s="13">
        <v>0</v>
      </c>
      <c r="E59" s="292">
        <v>0</v>
      </c>
      <c r="F59" s="292">
        <v>13205</v>
      </c>
      <c r="G59" s="223">
        <v>0</v>
      </c>
      <c r="H59" s="13">
        <v>0</v>
      </c>
      <c r="I59" s="13">
        <v>0</v>
      </c>
      <c r="J59" s="155"/>
    </row>
    <row r="60" spans="1:10" s="2" customFormat="1" ht="11.25" customHeight="1">
      <c r="A60" s="20" t="s">
        <v>279</v>
      </c>
      <c r="B60" s="16" t="s">
        <v>280</v>
      </c>
      <c r="C60" s="13">
        <v>12018</v>
      </c>
      <c r="D60" s="13">
        <v>2917</v>
      </c>
      <c r="E60" s="292">
        <v>0</v>
      </c>
      <c r="F60" s="292">
        <v>1200</v>
      </c>
      <c r="G60" s="223">
        <v>1000</v>
      </c>
      <c r="H60" s="13">
        <v>0</v>
      </c>
      <c r="I60" s="13">
        <v>0</v>
      </c>
      <c r="J60" s="155"/>
    </row>
    <row r="61" spans="1:10" s="2" customFormat="1" ht="11.25" customHeight="1">
      <c r="A61" s="20" t="s">
        <v>277</v>
      </c>
      <c r="B61" s="16" t="s">
        <v>278</v>
      </c>
      <c r="C61" s="13">
        <v>404</v>
      </c>
      <c r="D61" s="13">
        <v>414</v>
      </c>
      <c r="E61" s="292">
        <v>450</v>
      </c>
      <c r="F61" s="292">
        <v>400</v>
      </c>
      <c r="G61" s="223">
        <v>400</v>
      </c>
      <c r="H61" s="13">
        <v>400</v>
      </c>
      <c r="I61" s="13">
        <v>400</v>
      </c>
      <c r="J61" s="155"/>
    </row>
    <row r="62" spans="1:10" s="2" customFormat="1" ht="11.25" customHeight="1">
      <c r="A62" s="20" t="s">
        <v>281</v>
      </c>
      <c r="B62" s="16" t="s">
        <v>282</v>
      </c>
      <c r="C62" s="13">
        <v>6476</v>
      </c>
      <c r="D62" s="13">
        <v>6913</v>
      </c>
      <c r="E62" s="292">
        <v>6920</v>
      </c>
      <c r="F62" s="292">
        <v>8000</v>
      </c>
      <c r="G62" s="223">
        <v>6480</v>
      </c>
      <c r="H62" s="13">
        <v>6480</v>
      </c>
      <c r="I62" s="13">
        <v>6480</v>
      </c>
      <c r="J62" s="155"/>
    </row>
    <row r="63" spans="1:10" s="2" customFormat="1" ht="11.25" customHeight="1">
      <c r="A63" s="20" t="s">
        <v>283</v>
      </c>
      <c r="B63" s="16" t="s">
        <v>284</v>
      </c>
      <c r="C63" s="13">
        <v>1897</v>
      </c>
      <c r="D63" s="13">
        <v>2072</v>
      </c>
      <c r="E63" s="292">
        <v>1890</v>
      </c>
      <c r="F63" s="292">
        <v>5780</v>
      </c>
      <c r="G63" s="223">
        <v>2900</v>
      </c>
      <c r="H63" s="13">
        <v>1890</v>
      </c>
      <c r="I63" s="13">
        <v>1890</v>
      </c>
      <c r="J63" s="155"/>
    </row>
    <row r="64" spans="1:10" s="2" customFormat="1" ht="11.25" customHeight="1">
      <c r="A64" s="20" t="s">
        <v>285</v>
      </c>
      <c r="B64" s="16" t="s">
        <v>286</v>
      </c>
      <c r="C64" s="13">
        <v>3307</v>
      </c>
      <c r="D64" s="13">
        <v>2019</v>
      </c>
      <c r="E64" s="292">
        <v>3000</v>
      </c>
      <c r="F64" s="292">
        <v>50000</v>
      </c>
      <c r="G64" s="223">
        <v>40000</v>
      </c>
      <c r="H64" s="13">
        <v>40000</v>
      </c>
      <c r="I64" s="13">
        <v>40000</v>
      </c>
      <c r="J64" s="155"/>
    </row>
    <row r="65" spans="1:10" s="2" customFormat="1" ht="11.25" customHeight="1">
      <c r="A65" s="20" t="s">
        <v>287</v>
      </c>
      <c r="B65" s="16" t="s">
        <v>288</v>
      </c>
      <c r="C65" s="13">
        <v>647</v>
      </c>
      <c r="D65" s="13">
        <v>349</v>
      </c>
      <c r="E65" s="292">
        <v>600</v>
      </c>
      <c r="F65" s="292">
        <v>265</v>
      </c>
      <c r="G65" s="223">
        <v>300</v>
      </c>
      <c r="H65" s="13">
        <v>300</v>
      </c>
      <c r="I65" s="13">
        <v>300</v>
      </c>
      <c r="J65" s="155"/>
    </row>
    <row r="66" spans="1:10" s="2" customFormat="1" ht="11.25" customHeight="1">
      <c r="A66" s="20" t="s">
        <v>389</v>
      </c>
      <c r="B66" s="16" t="s">
        <v>392</v>
      </c>
      <c r="C66" s="13">
        <v>0</v>
      </c>
      <c r="D66" s="13">
        <v>0</v>
      </c>
      <c r="E66" s="292">
        <v>0</v>
      </c>
      <c r="F66" s="292">
        <v>24000</v>
      </c>
      <c r="G66" s="223">
        <v>24000</v>
      </c>
      <c r="H66" s="13">
        <v>0</v>
      </c>
      <c r="I66" s="13">
        <v>0</v>
      </c>
      <c r="J66" s="155"/>
    </row>
    <row r="67" spans="1:10" s="2" customFormat="1" ht="11.25" customHeight="1">
      <c r="A67" s="20" t="s">
        <v>289</v>
      </c>
      <c r="B67" s="16" t="s">
        <v>290</v>
      </c>
      <c r="C67" s="13">
        <v>1426</v>
      </c>
      <c r="D67" s="13">
        <v>1432</v>
      </c>
      <c r="E67" s="292">
        <v>1430</v>
      </c>
      <c r="F67" s="292">
        <v>1430</v>
      </c>
      <c r="G67" s="223">
        <v>1430</v>
      </c>
      <c r="H67" s="13">
        <v>1430</v>
      </c>
      <c r="I67" s="13">
        <v>1430</v>
      </c>
      <c r="J67" s="155"/>
    </row>
    <row r="68" spans="1:10" s="2" customFormat="1" ht="11.25" customHeight="1">
      <c r="A68" s="20" t="s">
        <v>291</v>
      </c>
      <c r="B68" s="16" t="s">
        <v>292</v>
      </c>
      <c r="C68" s="13">
        <v>5592</v>
      </c>
      <c r="D68" s="13">
        <v>15839</v>
      </c>
      <c r="E68" s="292">
        <v>25000</v>
      </c>
      <c r="F68" s="292">
        <v>25000</v>
      </c>
      <c r="G68" s="223">
        <v>27800</v>
      </c>
      <c r="H68" s="13">
        <v>27800</v>
      </c>
      <c r="I68" s="13">
        <v>27800</v>
      </c>
      <c r="J68" s="155"/>
    </row>
    <row r="69" spans="1:10" s="2" customFormat="1" ht="11.25" customHeight="1">
      <c r="A69" s="20" t="s">
        <v>295</v>
      </c>
      <c r="B69" s="16" t="s">
        <v>296</v>
      </c>
      <c r="C69" s="13">
        <v>184</v>
      </c>
      <c r="D69" s="13">
        <v>136</v>
      </c>
      <c r="E69" s="292">
        <v>150</v>
      </c>
      <c r="F69" s="292">
        <v>70</v>
      </c>
      <c r="G69" s="223">
        <v>150</v>
      </c>
      <c r="H69" s="13">
        <v>150</v>
      </c>
      <c r="I69" s="13">
        <v>150</v>
      </c>
      <c r="J69" s="155"/>
    </row>
    <row r="70" spans="1:10" s="2" customFormat="1" ht="11.25" customHeight="1" thickBot="1">
      <c r="A70" s="221"/>
      <c r="B70" s="234"/>
      <c r="C70" s="237"/>
      <c r="D70" s="237"/>
      <c r="E70" s="237"/>
      <c r="F70" s="204"/>
      <c r="G70" s="204"/>
      <c r="H70" s="204"/>
      <c r="I70" s="204"/>
      <c r="J70" s="155"/>
    </row>
    <row r="71" spans="1:10" s="2" customFormat="1" ht="11.25" customHeight="1" thickBot="1">
      <c r="A71" s="309" t="s">
        <v>149</v>
      </c>
      <c r="B71" s="310"/>
      <c r="C71" s="282">
        <f t="shared" ref="C71:I71" si="7">C6+C12+C18+C23+C45+C48+C56</f>
        <v>2488256</v>
      </c>
      <c r="D71" s="282">
        <f t="shared" si="7"/>
        <v>2595198</v>
      </c>
      <c r="E71" s="282">
        <f t="shared" si="7"/>
        <v>2499692</v>
      </c>
      <c r="F71" s="282">
        <f t="shared" si="7"/>
        <v>2758920</v>
      </c>
      <c r="G71" s="282">
        <f t="shared" si="7"/>
        <v>2900890</v>
      </c>
      <c r="H71" s="282">
        <f t="shared" si="7"/>
        <v>2868580</v>
      </c>
      <c r="I71" s="282">
        <f t="shared" si="7"/>
        <v>2868380</v>
      </c>
      <c r="J71" s="155"/>
    </row>
    <row r="72" spans="1:10" s="2" customFormat="1" ht="11.25" customHeight="1">
      <c r="A72" s="218"/>
      <c r="B72" s="218"/>
      <c r="C72" s="219"/>
      <c r="D72" s="219"/>
      <c r="E72" s="219"/>
      <c r="F72" s="219"/>
      <c r="G72" s="219"/>
      <c r="H72" s="219"/>
      <c r="I72" s="219"/>
      <c r="J72" s="155"/>
    </row>
    <row r="73" spans="1:10" s="2" customFormat="1" ht="11.25" customHeight="1">
      <c r="A73" s="317" t="s">
        <v>203</v>
      </c>
      <c r="B73" s="317"/>
      <c r="C73" s="233">
        <f t="shared" ref="C73:I73" si="8">SUM(C74:C80)</f>
        <v>15040</v>
      </c>
      <c r="D73" s="233">
        <f t="shared" si="8"/>
        <v>237844</v>
      </c>
      <c r="E73" s="233">
        <f>SUM(E74:E80)</f>
        <v>1650000</v>
      </c>
      <c r="F73" s="233">
        <f t="shared" ref="F73:H73" si="9">SUM(F74:F80)</f>
        <v>484665</v>
      </c>
      <c r="G73" s="233">
        <f t="shared" si="9"/>
        <v>796240</v>
      </c>
      <c r="H73" s="233">
        <f t="shared" si="9"/>
        <v>1000</v>
      </c>
      <c r="I73" s="233">
        <f t="shared" si="8"/>
        <v>1000</v>
      </c>
      <c r="J73" s="155"/>
    </row>
    <row r="74" spans="1:10" s="2" customFormat="1" ht="11.25" customHeight="1">
      <c r="A74" s="20">
        <v>233001</v>
      </c>
      <c r="B74" s="220" t="s">
        <v>204</v>
      </c>
      <c r="C74" s="13">
        <v>5040</v>
      </c>
      <c r="D74" s="13">
        <v>9985</v>
      </c>
      <c r="E74" s="292">
        <v>250000</v>
      </c>
      <c r="F74" s="292">
        <v>466550</v>
      </c>
      <c r="G74" s="223">
        <v>100000</v>
      </c>
      <c r="H74" s="13">
        <v>1000</v>
      </c>
      <c r="I74" s="13">
        <v>1000</v>
      </c>
      <c r="J74" s="155"/>
    </row>
    <row r="75" spans="1:10" s="2" customFormat="1" ht="11.25" customHeight="1">
      <c r="A75" s="20" t="s">
        <v>294</v>
      </c>
      <c r="B75" s="220" t="s">
        <v>293</v>
      </c>
      <c r="C75" s="13">
        <v>10000</v>
      </c>
      <c r="D75" s="13">
        <v>0</v>
      </c>
      <c r="E75" s="292">
        <v>0</v>
      </c>
      <c r="F75" s="292">
        <v>0</v>
      </c>
      <c r="G75" s="223">
        <v>0</v>
      </c>
      <c r="H75" s="13">
        <v>0</v>
      </c>
      <c r="I75" s="13">
        <v>0</v>
      </c>
      <c r="J75" s="155"/>
    </row>
    <row r="76" spans="1:10" s="2" customFormat="1" ht="11.25" customHeight="1">
      <c r="A76" s="20">
        <v>322001</v>
      </c>
      <c r="B76" s="220" t="s">
        <v>361</v>
      </c>
      <c r="C76" s="13">
        <v>0</v>
      </c>
      <c r="D76" s="13">
        <v>0</v>
      </c>
      <c r="E76" s="292">
        <v>658790</v>
      </c>
      <c r="F76" s="292">
        <v>0</v>
      </c>
      <c r="G76" s="223">
        <v>0</v>
      </c>
      <c r="H76" s="13">
        <v>0</v>
      </c>
      <c r="I76" s="13">
        <v>0</v>
      </c>
      <c r="J76" s="155"/>
    </row>
    <row r="77" spans="1:10" s="2" customFormat="1" ht="11.25" customHeight="1">
      <c r="A77" s="20" t="s">
        <v>371</v>
      </c>
      <c r="B77" s="220" t="s">
        <v>370</v>
      </c>
      <c r="C77" s="13">
        <v>0</v>
      </c>
      <c r="D77" s="13">
        <v>14000</v>
      </c>
      <c r="E77" s="292">
        <v>0</v>
      </c>
      <c r="F77" s="292">
        <v>0</v>
      </c>
      <c r="G77" s="223">
        <v>0</v>
      </c>
      <c r="H77" s="13">
        <v>0</v>
      </c>
      <c r="I77" s="13">
        <v>0</v>
      </c>
      <c r="J77" s="155"/>
    </row>
    <row r="78" spans="1:10" s="2" customFormat="1" ht="11.25" customHeight="1">
      <c r="A78" s="20">
        <v>322001</v>
      </c>
      <c r="B78" s="220" t="s">
        <v>360</v>
      </c>
      <c r="C78" s="13">
        <v>0</v>
      </c>
      <c r="D78" s="13">
        <v>213859</v>
      </c>
      <c r="E78" s="292">
        <v>0</v>
      </c>
      <c r="F78" s="292">
        <v>18115</v>
      </c>
      <c r="G78" s="223">
        <v>0</v>
      </c>
      <c r="H78" s="13">
        <v>0</v>
      </c>
      <c r="I78" s="13">
        <v>0</v>
      </c>
      <c r="J78" s="155"/>
    </row>
    <row r="79" spans="1:10" s="2" customFormat="1" ht="11.25" customHeight="1">
      <c r="A79" s="20">
        <v>322001</v>
      </c>
      <c r="B79" s="220" t="s">
        <v>358</v>
      </c>
      <c r="C79" s="13">
        <v>0</v>
      </c>
      <c r="D79" s="13">
        <v>0</v>
      </c>
      <c r="E79" s="292">
        <v>361210</v>
      </c>
      <c r="F79" s="292">
        <v>0</v>
      </c>
      <c r="G79" s="223">
        <v>354240</v>
      </c>
      <c r="H79" s="13">
        <v>0</v>
      </c>
      <c r="I79" s="13">
        <v>0</v>
      </c>
      <c r="J79" s="155"/>
    </row>
    <row r="80" spans="1:10" s="2" customFormat="1" ht="11.25" customHeight="1">
      <c r="A80" s="20">
        <v>322001</v>
      </c>
      <c r="B80" s="220" t="s">
        <v>359</v>
      </c>
      <c r="C80" s="13">
        <v>0</v>
      </c>
      <c r="D80" s="13">
        <v>0</v>
      </c>
      <c r="E80" s="292">
        <v>380000</v>
      </c>
      <c r="F80" s="292">
        <v>0</v>
      </c>
      <c r="G80" s="223">
        <v>342000</v>
      </c>
      <c r="H80" s="13">
        <v>0</v>
      </c>
      <c r="I80" s="13">
        <v>0</v>
      </c>
      <c r="J80" s="155"/>
    </row>
    <row r="81" spans="1:10" s="2" customFormat="1" ht="11.25" customHeight="1">
      <c r="A81" s="218"/>
      <c r="B81" s="218"/>
      <c r="C81" s="219"/>
      <c r="D81" s="219"/>
      <c r="E81" s="219"/>
      <c r="F81" s="219"/>
      <c r="G81" s="219"/>
      <c r="H81" s="219"/>
      <c r="I81" s="219"/>
      <c r="J81" s="155"/>
    </row>
    <row r="82" spans="1:10" s="2" customFormat="1" ht="11.25" customHeight="1">
      <c r="A82" s="315" t="s">
        <v>229</v>
      </c>
      <c r="B82" s="316"/>
      <c r="C82" s="245">
        <f t="shared" ref="C82:J82" si="10">SUM(C83:C84)</f>
        <v>0</v>
      </c>
      <c r="D82" s="245">
        <f t="shared" si="10"/>
        <v>0</v>
      </c>
      <c r="E82" s="245">
        <f>SUM(E83:E84)</f>
        <v>500000</v>
      </c>
      <c r="F82" s="245">
        <f t="shared" ref="F82:I82" si="11">SUM(F83:F84)</f>
        <v>0</v>
      </c>
      <c r="G82" s="245">
        <f t="shared" si="11"/>
        <v>189280</v>
      </c>
      <c r="H82" s="245">
        <f t="shared" si="11"/>
        <v>51780</v>
      </c>
      <c r="I82" s="245">
        <f t="shared" si="11"/>
        <v>51780</v>
      </c>
      <c r="J82" s="299">
        <f t="shared" si="10"/>
        <v>0</v>
      </c>
    </row>
    <row r="83" spans="1:10" s="2" customFormat="1" ht="11.25" customHeight="1">
      <c r="A83" s="220">
        <v>453</v>
      </c>
      <c r="B83" s="264" t="s">
        <v>256</v>
      </c>
      <c r="C83" s="13">
        <v>0</v>
      </c>
      <c r="D83" s="13">
        <v>0</v>
      </c>
      <c r="E83" s="292">
        <v>500000</v>
      </c>
      <c r="F83" s="292">
        <v>0</v>
      </c>
      <c r="G83" s="223">
        <v>189280</v>
      </c>
      <c r="H83" s="13">
        <v>51780</v>
      </c>
      <c r="I83" s="13">
        <v>51780</v>
      </c>
      <c r="J83" s="246"/>
    </row>
    <row r="84" spans="1:10" s="2" customFormat="1" ht="11.25" customHeight="1">
      <c r="A84" s="20">
        <v>454001</v>
      </c>
      <c r="B84" s="220" t="s">
        <v>205</v>
      </c>
      <c r="C84" s="13">
        <v>0</v>
      </c>
      <c r="D84" s="13">
        <v>0</v>
      </c>
      <c r="E84" s="292">
        <v>0</v>
      </c>
      <c r="F84" s="292">
        <v>0</v>
      </c>
      <c r="G84" s="223">
        <v>0</v>
      </c>
      <c r="H84" s="13">
        <v>0</v>
      </c>
      <c r="I84" s="13">
        <v>0</v>
      </c>
      <c r="J84" s="155"/>
    </row>
    <row r="85" spans="1:10" s="2" customFormat="1" ht="11.25" customHeight="1">
      <c r="A85" s="41"/>
      <c r="B85" s="40"/>
      <c r="C85" s="204"/>
      <c r="D85" s="204"/>
      <c r="E85" s="204"/>
      <c r="F85" s="204"/>
      <c r="G85" s="204"/>
      <c r="H85" s="204"/>
      <c r="I85" s="204"/>
      <c r="J85" s="155"/>
    </row>
    <row r="86" spans="1:10" s="2" customFormat="1" ht="11.25" customHeight="1">
      <c r="A86" s="288"/>
      <c r="B86" s="244" t="s">
        <v>341</v>
      </c>
      <c r="C86" s="13">
        <v>0</v>
      </c>
      <c r="D86" s="13">
        <v>70233</v>
      </c>
      <c r="E86" s="292">
        <v>102010</v>
      </c>
      <c r="F86" s="292">
        <v>144230</v>
      </c>
      <c r="G86" s="223">
        <v>221000</v>
      </c>
      <c r="H86" s="13">
        <v>144230</v>
      </c>
      <c r="I86" s="13">
        <v>144230</v>
      </c>
      <c r="J86" s="155"/>
    </row>
    <row r="87" spans="1:10" s="2" customFormat="1" ht="11.25" customHeight="1">
      <c r="A87" s="177"/>
      <c r="B87" s="244" t="s">
        <v>177</v>
      </c>
      <c r="C87" s="13">
        <v>48253</v>
      </c>
      <c r="D87" s="13">
        <v>80618</v>
      </c>
      <c r="E87" s="292">
        <v>36126</v>
      </c>
      <c r="F87" s="292">
        <v>44950</v>
      </c>
      <c r="G87" s="223">
        <v>37420</v>
      </c>
      <c r="H87" s="13">
        <v>37420</v>
      </c>
      <c r="I87" s="13">
        <v>37420</v>
      </c>
      <c r="J87" s="155"/>
    </row>
    <row r="88" spans="1:10" s="2" customFormat="1" ht="11.25" customHeight="1">
      <c r="A88" s="42"/>
      <c r="B88" s="40"/>
      <c r="C88" s="204"/>
      <c r="D88" s="204"/>
      <c r="E88" s="204"/>
      <c r="F88" s="204"/>
      <c r="G88" s="204"/>
      <c r="H88" s="204"/>
      <c r="I88" s="204"/>
      <c r="J88" s="155"/>
    </row>
    <row r="89" spans="1:10" s="2" customFormat="1" ht="11.25" customHeight="1" thickBot="1">
      <c r="A89" s="42"/>
      <c r="B89" s="40"/>
      <c r="C89" s="204"/>
      <c r="D89" s="155"/>
      <c r="E89" s="155"/>
      <c r="F89" s="155"/>
      <c r="G89" s="155"/>
      <c r="H89" s="155"/>
      <c r="I89" s="204"/>
      <c r="J89" s="155"/>
    </row>
    <row r="90" spans="1:10" s="2" customFormat="1" ht="15.75" thickBot="1">
      <c r="A90" s="43" t="s">
        <v>230</v>
      </c>
      <c r="B90" s="51"/>
      <c r="C90" s="231">
        <f>C71+C87</f>
        <v>2536509</v>
      </c>
      <c r="D90" s="231">
        <f t="shared" ref="D90:H90" si="12">D71+D87+D86</f>
        <v>2746049</v>
      </c>
      <c r="E90" s="231">
        <f t="shared" si="12"/>
        <v>2637828</v>
      </c>
      <c r="F90" s="231">
        <f t="shared" si="12"/>
        <v>2948100</v>
      </c>
      <c r="G90" s="231">
        <f t="shared" si="12"/>
        <v>3159310</v>
      </c>
      <c r="H90" s="231">
        <f t="shared" si="12"/>
        <v>3050230</v>
      </c>
      <c r="I90" s="302">
        <f>I71+I87+I86</f>
        <v>3050030</v>
      </c>
      <c r="J90" s="155"/>
    </row>
    <row r="91" spans="1:10" s="2" customFormat="1" ht="15.75" thickBot="1">
      <c r="A91" s="247" t="s">
        <v>203</v>
      </c>
      <c r="B91" s="248"/>
      <c r="C91" s="249">
        <f>C73</f>
        <v>15040</v>
      </c>
      <c r="D91" s="249">
        <f t="shared" ref="D91:H91" si="13">D73</f>
        <v>237844</v>
      </c>
      <c r="E91" s="249">
        <f t="shared" si="13"/>
        <v>1650000</v>
      </c>
      <c r="F91" s="249">
        <f t="shared" si="13"/>
        <v>484665</v>
      </c>
      <c r="G91" s="249">
        <f t="shared" si="13"/>
        <v>796240</v>
      </c>
      <c r="H91" s="249">
        <f t="shared" si="13"/>
        <v>1000</v>
      </c>
      <c r="I91" s="250">
        <f>I73</f>
        <v>1000</v>
      </c>
      <c r="J91" s="155"/>
    </row>
    <row r="92" spans="1:10" s="2" customFormat="1" ht="15.75" thickBot="1">
      <c r="A92" s="247" t="s">
        <v>229</v>
      </c>
      <c r="B92" s="248"/>
      <c r="C92" s="249">
        <f t="shared" ref="C92:I92" si="14">C82</f>
        <v>0</v>
      </c>
      <c r="D92" s="249">
        <f t="shared" si="14"/>
        <v>0</v>
      </c>
      <c r="E92" s="249">
        <f t="shared" si="14"/>
        <v>500000</v>
      </c>
      <c r="F92" s="249">
        <f t="shared" si="14"/>
        <v>0</v>
      </c>
      <c r="G92" s="249">
        <f t="shared" si="14"/>
        <v>189280</v>
      </c>
      <c r="H92" s="249">
        <f t="shared" si="14"/>
        <v>51780</v>
      </c>
      <c r="I92" s="250">
        <f t="shared" si="14"/>
        <v>51780</v>
      </c>
      <c r="J92" s="155"/>
    </row>
    <row r="93" spans="1:10" s="5" customFormat="1" ht="15.75" thickBot="1">
      <c r="A93" s="44" t="s">
        <v>14</v>
      </c>
      <c r="B93" s="52"/>
      <c r="C93" s="232">
        <f t="shared" ref="C93:H93" si="15">SUM(C90:C92)</f>
        <v>2551549</v>
      </c>
      <c r="D93" s="232">
        <f t="shared" si="15"/>
        <v>2983893</v>
      </c>
      <c r="E93" s="232">
        <f t="shared" si="15"/>
        <v>4787828</v>
      </c>
      <c r="F93" s="232">
        <f t="shared" si="15"/>
        <v>3432765</v>
      </c>
      <c r="G93" s="232">
        <f t="shared" si="15"/>
        <v>4144830</v>
      </c>
      <c r="H93" s="232">
        <f t="shared" si="15"/>
        <v>3103010</v>
      </c>
      <c r="I93" s="301">
        <f>SUM(I90:I92)</f>
        <v>3102810</v>
      </c>
      <c r="J93" s="300">
        <f>SUM(J90:J90)</f>
        <v>0</v>
      </c>
    </row>
    <row r="94" spans="1:10" s="5" customFormat="1">
      <c r="A94" s="47"/>
      <c r="C94" s="277"/>
      <c r="D94" s="158"/>
      <c r="E94" s="158"/>
      <c r="F94" s="158"/>
      <c r="G94" s="158"/>
      <c r="H94" s="158"/>
      <c r="I94" s="277"/>
      <c r="J94" s="158"/>
    </row>
    <row r="95" spans="1:10" s="5" customFormat="1">
      <c r="A95" s="47"/>
      <c r="C95" s="277"/>
      <c r="D95" s="158"/>
      <c r="E95" s="158"/>
      <c r="F95" s="158"/>
      <c r="G95" s="158"/>
      <c r="H95" s="158"/>
      <c r="I95" s="277"/>
      <c r="J95" s="158"/>
    </row>
    <row r="96" spans="1:10" ht="15.75">
      <c r="A96" s="47"/>
      <c r="B96" s="48"/>
    </row>
    <row r="97" spans="1:10">
      <c r="A97" s="8"/>
      <c r="B97" s="9"/>
    </row>
    <row r="98" spans="1:10">
      <c r="A98" s="8"/>
      <c r="B98" s="9"/>
    </row>
    <row r="99" spans="1:10">
      <c r="A99" s="8"/>
      <c r="B99" s="9"/>
    </row>
    <row r="100" spans="1:10">
      <c r="A100" s="8"/>
      <c r="B100" s="9"/>
    </row>
    <row r="101" spans="1:10">
      <c r="A101" s="8"/>
      <c r="B101" s="9"/>
    </row>
    <row r="102" spans="1:10">
      <c r="A102" s="8"/>
      <c r="B102" s="9"/>
    </row>
    <row r="103" spans="1:10">
      <c r="A103" s="8"/>
      <c r="B103" s="9"/>
    </row>
    <row r="104" spans="1:10">
      <c r="A104" s="8"/>
      <c r="B104" s="9"/>
    </row>
    <row r="105" spans="1:10">
      <c r="A105" s="8"/>
      <c r="B105" s="9"/>
    </row>
    <row r="106" spans="1:10">
      <c r="A106" s="8"/>
      <c r="B106" s="304"/>
      <c r="C106" s="304"/>
      <c r="D106" s="304"/>
      <c r="E106" s="304"/>
      <c r="F106" s="304"/>
      <c r="G106" s="304"/>
      <c r="H106" s="304"/>
      <c r="I106" s="304"/>
      <c r="J106" s="304"/>
    </row>
    <row r="107" spans="1:10">
      <c r="A107" s="8"/>
      <c r="B107" s="304"/>
      <c r="C107" s="304"/>
      <c r="D107" s="304"/>
      <c r="E107" s="304"/>
      <c r="F107" s="304"/>
      <c r="G107" s="304"/>
      <c r="H107" s="304"/>
      <c r="I107" s="304"/>
      <c r="J107" s="304"/>
    </row>
    <row r="108" spans="1:10">
      <c r="A108" s="8"/>
      <c r="B108" s="9"/>
    </row>
    <row r="109" spans="1:10">
      <c r="A109" s="8"/>
      <c r="B109" s="304"/>
      <c r="C109" s="304"/>
      <c r="D109" s="304"/>
      <c r="E109" s="304"/>
      <c r="F109" s="304"/>
      <c r="G109" s="304"/>
      <c r="H109" s="304"/>
      <c r="I109" s="304"/>
      <c r="J109" s="304"/>
    </row>
    <row r="110" spans="1:10">
      <c r="A110" s="8"/>
      <c r="B110" s="9"/>
    </row>
    <row r="111" spans="1:10">
      <c r="A111" s="8"/>
      <c r="B111" s="9"/>
    </row>
    <row r="112" spans="1:10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A1001" s="8"/>
      <c r="B1001" s="9"/>
    </row>
    <row r="1002" spans="1:2">
      <c r="A1002" s="8"/>
      <c r="B1002" s="9"/>
    </row>
    <row r="1003" spans="1:2">
      <c r="A1003" s="8"/>
      <c r="B1003" s="9"/>
    </row>
    <row r="1004" spans="1:2">
      <c r="A1004" s="8"/>
      <c r="B1004" s="9"/>
    </row>
    <row r="1005" spans="1:2">
      <c r="A1005" s="8"/>
      <c r="B1005" s="9"/>
    </row>
    <row r="1006" spans="1:2">
      <c r="A1006" s="8"/>
      <c r="B1006" s="9"/>
    </row>
    <row r="1007" spans="1:2">
      <c r="A1007" s="8"/>
      <c r="B1007" s="9"/>
    </row>
    <row r="1008" spans="1:2">
      <c r="A1008" s="8"/>
      <c r="B1008" s="9"/>
    </row>
    <row r="1009" spans="1:2">
      <c r="A1009" s="8"/>
      <c r="B1009" s="9"/>
    </row>
    <row r="1010" spans="1:2">
      <c r="A1010" s="8"/>
      <c r="B1010" s="9"/>
    </row>
    <row r="1011" spans="1:2">
      <c r="A1011" s="8"/>
      <c r="B1011" s="9"/>
    </row>
    <row r="1012" spans="1:2">
      <c r="A1012" s="8"/>
      <c r="B1012" s="9"/>
    </row>
    <row r="1013" spans="1:2">
      <c r="A1013" s="8"/>
      <c r="B1013" s="9"/>
    </row>
    <row r="1014" spans="1:2">
      <c r="A1014" s="8"/>
      <c r="B1014" s="9"/>
    </row>
    <row r="1015" spans="1:2">
      <c r="A1015" s="8"/>
      <c r="B1015" s="9"/>
    </row>
    <row r="1016" spans="1:2">
      <c r="A1016" s="8"/>
      <c r="B1016" s="9"/>
    </row>
    <row r="1017" spans="1:2">
      <c r="A1017" s="8"/>
      <c r="B1017" s="9"/>
    </row>
    <row r="1018" spans="1:2">
      <c r="A1018" s="8"/>
      <c r="B1018" s="9"/>
    </row>
    <row r="1019" spans="1:2">
      <c r="A1019" s="8"/>
      <c r="B1019" s="9"/>
    </row>
    <row r="1020" spans="1:2">
      <c r="A1020" s="8"/>
      <c r="B1020" s="9"/>
    </row>
    <row r="1021" spans="1:2">
      <c r="A1021" s="8"/>
      <c r="B1021" s="9"/>
    </row>
    <row r="1022" spans="1:2">
      <c r="A1022" s="8"/>
      <c r="B1022" s="9"/>
    </row>
    <row r="1023" spans="1:2">
      <c r="A1023" s="8"/>
      <c r="B1023" s="9"/>
    </row>
    <row r="1024" spans="1:2">
      <c r="A1024" s="8"/>
      <c r="B1024" s="9"/>
    </row>
    <row r="1025" spans="1:2">
      <c r="A1025" s="8"/>
      <c r="B1025" s="9"/>
    </row>
    <row r="1026" spans="1:2">
      <c r="A1026" s="8"/>
      <c r="B1026" s="9"/>
    </row>
    <row r="1027" spans="1:2">
      <c r="A1027" s="8"/>
      <c r="B1027" s="9"/>
    </row>
    <row r="1028" spans="1:2">
      <c r="A1028" s="8"/>
      <c r="B1028" s="9"/>
    </row>
    <row r="1029" spans="1:2">
      <c r="A1029" s="8"/>
      <c r="B1029" s="9"/>
    </row>
    <row r="1030" spans="1:2">
      <c r="A1030" s="8"/>
      <c r="B1030" s="9"/>
    </row>
    <row r="1031" spans="1:2">
      <c r="A1031" s="8"/>
      <c r="B1031" s="9"/>
    </row>
    <row r="1032" spans="1:2">
      <c r="A1032" s="8"/>
      <c r="B1032" s="9"/>
    </row>
    <row r="1033" spans="1:2">
      <c r="A1033" s="8"/>
      <c r="B1033" s="9"/>
    </row>
    <row r="1034" spans="1:2">
      <c r="A1034" s="8"/>
      <c r="B1034" s="9"/>
    </row>
    <row r="1035" spans="1:2">
      <c r="A1035" s="8"/>
      <c r="B1035" s="9"/>
    </row>
    <row r="1036" spans="1:2">
      <c r="A1036" s="8"/>
      <c r="B1036" s="9"/>
    </row>
    <row r="1037" spans="1:2">
      <c r="A1037" s="8"/>
      <c r="B1037" s="9"/>
    </row>
    <row r="1038" spans="1:2">
      <c r="A1038" s="8"/>
      <c r="B1038" s="9"/>
    </row>
    <row r="1039" spans="1:2">
      <c r="A1039" s="8"/>
      <c r="B1039" s="9"/>
    </row>
    <row r="1040" spans="1:2">
      <c r="A1040" s="8"/>
      <c r="B1040" s="9"/>
    </row>
    <row r="1041" spans="1:2">
      <c r="A1041" s="8"/>
      <c r="B1041" s="9"/>
    </row>
    <row r="1042" spans="1:2">
      <c r="A1042" s="8"/>
      <c r="B1042" s="9"/>
    </row>
    <row r="1043" spans="1:2">
      <c r="A1043" s="8"/>
      <c r="B1043" s="9"/>
    </row>
    <row r="1044" spans="1:2">
      <c r="A1044" s="8"/>
      <c r="B1044" s="9"/>
    </row>
    <row r="1045" spans="1:2">
      <c r="A1045" s="8"/>
      <c r="B1045" s="9"/>
    </row>
    <row r="1046" spans="1:2">
      <c r="A1046" s="8"/>
      <c r="B1046" s="9"/>
    </row>
    <row r="1047" spans="1:2">
      <c r="A1047" s="8"/>
      <c r="B1047" s="9"/>
    </row>
    <row r="1048" spans="1:2">
      <c r="A1048" s="8"/>
      <c r="B1048" s="9"/>
    </row>
    <row r="1049" spans="1:2">
      <c r="A1049" s="8"/>
      <c r="B1049" s="9"/>
    </row>
    <row r="1050" spans="1:2">
      <c r="A1050" s="8"/>
      <c r="B1050" s="9"/>
    </row>
    <row r="1051" spans="1:2">
      <c r="A1051" s="8"/>
      <c r="B1051" s="9"/>
    </row>
    <row r="1052" spans="1:2">
      <c r="A1052" s="8"/>
      <c r="B1052" s="9"/>
    </row>
    <row r="1053" spans="1:2">
      <c r="A1053" s="8"/>
      <c r="B1053" s="9"/>
    </row>
    <row r="1054" spans="1:2">
      <c r="A1054" s="8"/>
      <c r="B1054" s="9"/>
    </row>
    <row r="1055" spans="1:2">
      <c r="A1055" s="8"/>
      <c r="B1055" s="9"/>
    </row>
    <row r="1056" spans="1:2">
      <c r="A1056" s="8"/>
      <c r="B1056" s="9"/>
    </row>
    <row r="1057" spans="1:2">
      <c r="A1057" s="8"/>
      <c r="B1057" s="9"/>
    </row>
    <row r="1058" spans="1:2">
      <c r="A1058" s="8"/>
      <c r="B1058" s="9"/>
    </row>
    <row r="1059" spans="1:2">
      <c r="A1059" s="8"/>
      <c r="B1059" s="9"/>
    </row>
    <row r="1060" spans="1:2">
      <c r="A1060" s="8"/>
      <c r="B1060" s="9"/>
    </row>
    <row r="1061" spans="1:2">
      <c r="A1061" s="8"/>
      <c r="B1061" s="9"/>
    </row>
    <row r="1062" spans="1:2">
      <c r="A1062" s="8"/>
      <c r="B1062" s="9"/>
    </row>
    <row r="1063" spans="1:2">
      <c r="A1063" s="8"/>
      <c r="B1063" s="9"/>
    </row>
    <row r="1064" spans="1:2">
      <c r="A1064" s="8"/>
      <c r="B1064" s="9"/>
    </row>
    <row r="1065" spans="1:2">
      <c r="A1065" s="8"/>
      <c r="B1065" s="9"/>
    </row>
    <row r="1066" spans="1:2">
      <c r="A1066" s="8"/>
      <c r="B1066" s="9"/>
    </row>
    <row r="1067" spans="1:2">
      <c r="A1067" s="8"/>
      <c r="B1067" s="9"/>
    </row>
    <row r="1068" spans="1:2">
      <c r="A1068" s="8"/>
      <c r="B1068" s="9"/>
    </row>
    <row r="1069" spans="1:2">
      <c r="A1069" s="8"/>
      <c r="B1069" s="9"/>
    </row>
    <row r="1070" spans="1:2">
      <c r="A1070" s="8"/>
      <c r="B1070" s="9"/>
    </row>
    <row r="1071" spans="1:2">
      <c r="A1071" s="8"/>
      <c r="B1071" s="9"/>
    </row>
    <row r="1072" spans="1:2">
      <c r="A1072" s="8"/>
      <c r="B1072" s="9"/>
    </row>
    <row r="1073" spans="1:2">
      <c r="A1073" s="8"/>
      <c r="B1073" s="9"/>
    </row>
    <row r="1074" spans="1:2">
      <c r="A1074" s="8"/>
      <c r="B1074" s="9"/>
    </row>
    <row r="1075" spans="1:2">
      <c r="A1075" s="8"/>
      <c r="B1075" s="9"/>
    </row>
    <row r="1076" spans="1:2">
      <c r="A1076" s="8"/>
      <c r="B1076" s="9"/>
    </row>
    <row r="1077" spans="1:2">
      <c r="A1077" s="8"/>
      <c r="B1077" s="9"/>
    </row>
    <row r="1078" spans="1:2">
      <c r="A1078" s="8"/>
      <c r="B1078" s="9"/>
    </row>
    <row r="1079" spans="1:2">
      <c r="A1079" s="8"/>
      <c r="B1079" s="9"/>
    </row>
    <row r="1080" spans="1:2">
      <c r="A1080" s="8"/>
      <c r="B1080" s="9"/>
    </row>
    <row r="1081" spans="1:2">
      <c r="A1081" s="8"/>
      <c r="B1081" s="9"/>
    </row>
    <row r="1082" spans="1:2">
      <c r="A1082" s="8"/>
      <c r="B1082" s="9"/>
    </row>
    <row r="1083" spans="1:2">
      <c r="A1083" s="8"/>
      <c r="B1083" s="9"/>
    </row>
    <row r="1084" spans="1:2">
      <c r="A1084" s="8"/>
      <c r="B1084" s="9"/>
    </row>
    <row r="1085" spans="1:2">
      <c r="A1085" s="8"/>
      <c r="B1085" s="9"/>
    </row>
    <row r="1086" spans="1:2">
      <c r="A1086" s="8"/>
      <c r="B1086" s="9"/>
    </row>
    <row r="1087" spans="1:2">
      <c r="A1087" s="8"/>
      <c r="B1087" s="9"/>
    </row>
    <row r="1088" spans="1:2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  <row r="1249" spans="1:2">
      <c r="A1249" s="8"/>
      <c r="B1249" s="9"/>
    </row>
    <row r="1250" spans="1:2">
      <c r="A1250" s="8"/>
      <c r="B1250" s="9"/>
    </row>
    <row r="1251" spans="1:2">
      <c r="A1251" s="8"/>
      <c r="B1251" s="9"/>
    </row>
    <row r="1252" spans="1:2">
      <c r="A1252" s="8"/>
      <c r="B1252" s="9"/>
    </row>
    <row r="1253" spans="1:2">
      <c r="A1253" s="8"/>
      <c r="B1253" s="9"/>
    </row>
    <row r="1254" spans="1:2">
      <c r="A1254" s="8"/>
      <c r="B1254" s="9"/>
    </row>
    <row r="1255" spans="1:2">
      <c r="A1255" s="8"/>
      <c r="B1255" s="9"/>
    </row>
    <row r="1256" spans="1:2">
      <c r="A1256" s="8"/>
      <c r="B1256" s="9"/>
    </row>
    <row r="1257" spans="1:2">
      <c r="A1257" s="8"/>
      <c r="B1257" s="9"/>
    </row>
    <row r="1258" spans="1:2">
      <c r="A1258" s="8"/>
      <c r="B1258" s="9"/>
    </row>
    <row r="1259" spans="1:2">
      <c r="A1259" s="8"/>
      <c r="B1259" s="9"/>
    </row>
    <row r="1260" spans="1:2">
      <c r="A1260" s="8"/>
      <c r="B1260" s="9"/>
    </row>
    <row r="1261" spans="1:2">
      <c r="A1261" s="8"/>
      <c r="B1261" s="9"/>
    </row>
    <row r="1262" spans="1:2">
      <c r="A1262" s="8"/>
      <c r="B1262" s="9"/>
    </row>
    <row r="1263" spans="1:2">
      <c r="A1263" s="8"/>
      <c r="B1263" s="9"/>
    </row>
    <row r="1264" spans="1:2">
      <c r="A1264" s="8"/>
      <c r="B1264" s="9"/>
    </row>
    <row r="1265" spans="1:2">
      <c r="A1265" s="8"/>
      <c r="B1265" s="9"/>
    </row>
    <row r="1266" spans="1:2">
      <c r="A1266" s="8"/>
      <c r="B1266" s="9"/>
    </row>
    <row r="1267" spans="1:2">
      <c r="A1267" s="8"/>
      <c r="B1267" s="9"/>
    </row>
    <row r="1268" spans="1:2">
      <c r="A1268" s="8"/>
      <c r="B1268" s="9"/>
    </row>
  </sheetData>
  <mergeCells count="10">
    <mergeCell ref="B106:J107"/>
    <mergeCell ref="B109:J109"/>
    <mergeCell ref="A1:B3"/>
    <mergeCell ref="A45:B45"/>
    <mergeCell ref="A71:B71"/>
    <mergeCell ref="A4:B5"/>
    <mergeCell ref="A82:B82"/>
    <mergeCell ref="A73:B73"/>
    <mergeCell ref="C1:I2"/>
    <mergeCell ref="C3:I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5"/>
  <sheetViews>
    <sheetView tabSelected="1" topLeftCell="A617" workbookViewId="0">
      <selection activeCell="C642" sqref="C642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47" style="12" customWidth="1"/>
    <col min="4" max="4" width="10.85546875" style="274" customWidth="1"/>
    <col min="5" max="7" width="10.85546875" customWidth="1"/>
    <col min="8" max="9" width="9.5703125" customWidth="1"/>
    <col min="10" max="10" width="9.5703125" style="274" customWidth="1"/>
    <col min="11" max="11" width="10.42578125" customWidth="1"/>
  </cols>
  <sheetData>
    <row r="1" spans="1:11" s="6" customFormat="1" ht="18.75" customHeight="1">
      <c r="A1" s="324" t="s">
        <v>365</v>
      </c>
      <c r="B1" s="324"/>
      <c r="C1" s="324"/>
      <c r="D1" s="324"/>
      <c r="E1" s="324"/>
      <c r="F1" s="324"/>
      <c r="G1" s="324"/>
      <c r="H1" s="324"/>
      <c r="I1" s="298"/>
      <c r="J1" s="275"/>
    </row>
    <row r="2" spans="1:11" s="1" customFormat="1" ht="30" customHeight="1">
      <c r="A2" s="324"/>
      <c r="B2" s="324"/>
      <c r="C2" s="324"/>
      <c r="D2" s="324"/>
      <c r="E2" s="324"/>
      <c r="F2" s="324"/>
      <c r="G2" s="324"/>
      <c r="H2" s="324"/>
      <c r="I2" s="298"/>
      <c r="J2" s="275"/>
    </row>
    <row r="3" spans="1:11" s="1" customFormat="1" ht="33.75" customHeight="1" thickBot="1">
      <c r="A3" s="325"/>
      <c r="B3" s="325"/>
      <c r="C3" s="325"/>
      <c r="D3" s="324"/>
      <c r="E3" s="324"/>
      <c r="F3" s="324"/>
      <c r="G3" s="324"/>
      <c r="H3" s="324"/>
      <c r="I3" s="298"/>
      <c r="J3" s="275"/>
    </row>
    <row r="4" spans="1:11" ht="51">
      <c r="A4" s="320" t="s">
        <v>24</v>
      </c>
      <c r="B4" s="321"/>
      <c r="C4" s="321"/>
      <c r="D4" s="238" t="s">
        <v>348</v>
      </c>
      <c r="E4" s="238" t="s">
        <v>369</v>
      </c>
      <c r="F4" s="238" t="s">
        <v>262</v>
      </c>
      <c r="G4" s="238" t="s">
        <v>367</v>
      </c>
      <c r="H4" s="238" t="s">
        <v>276</v>
      </c>
      <c r="I4" s="238" t="s">
        <v>347</v>
      </c>
      <c r="J4" s="238" t="s">
        <v>368</v>
      </c>
    </row>
    <row r="5" spans="1:11" ht="13.5" thickBot="1">
      <c r="A5" s="322"/>
      <c r="B5" s="323"/>
      <c r="C5" s="323"/>
      <c r="D5" s="259" t="s">
        <v>151</v>
      </c>
      <c r="E5" s="259" t="s">
        <v>151</v>
      </c>
      <c r="F5" s="259" t="s">
        <v>151</v>
      </c>
      <c r="G5" s="259" t="s">
        <v>151</v>
      </c>
      <c r="H5" s="259" t="s">
        <v>151</v>
      </c>
      <c r="I5" s="259" t="s">
        <v>151</v>
      </c>
      <c r="J5" s="259" t="s">
        <v>151</v>
      </c>
    </row>
    <row r="6" spans="1:11" ht="13.5" outlineLevel="1" thickBot="1">
      <c r="A6" s="153" t="s">
        <v>184</v>
      </c>
      <c r="B6" s="117"/>
      <c r="C6" s="118"/>
      <c r="D6" s="199">
        <f t="shared" ref="D6:J6" si="0">D12+D24+D28+D34+D47+D54+D61+D80+D88</f>
        <v>366766</v>
      </c>
      <c r="E6" s="199">
        <f t="shared" si="0"/>
        <v>422114</v>
      </c>
      <c r="F6" s="199">
        <f t="shared" si="0"/>
        <v>436700</v>
      </c>
      <c r="G6" s="199">
        <f t="shared" si="0"/>
        <v>457594</v>
      </c>
      <c r="H6" s="199">
        <f t="shared" si="0"/>
        <v>488440</v>
      </c>
      <c r="I6" s="199">
        <f t="shared" si="0"/>
        <v>446060</v>
      </c>
      <c r="J6" s="199">
        <f t="shared" si="0"/>
        <v>446060</v>
      </c>
      <c r="K6" s="212"/>
    </row>
    <row r="7" spans="1:11" outlineLevel="1">
      <c r="A7" s="85"/>
      <c r="B7" s="26">
        <v>611</v>
      </c>
      <c r="C7" s="27" t="s">
        <v>26</v>
      </c>
      <c r="D7" s="279">
        <v>91260</v>
      </c>
      <c r="E7" s="279">
        <v>96137</v>
      </c>
      <c r="F7" s="292">
        <v>130800</v>
      </c>
      <c r="G7" s="292">
        <v>130800</v>
      </c>
      <c r="H7" s="223">
        <v>143880</v>
      </c>
      <c r="I7" s="13">
        <v>143880</v>
      </c>
      <c r="J7" s="13">
        <v>143880</v>
      </c>
      <c r="K7" s="212"/>
    </row>
    <row r="8" spans="1:11" outlineLevel="1">
      <c r="A8" s="86"/>
      <c r="B8" s="63">
        <v>612001</v>
      </c>
      <c r="C8" s="38" t="s">
        <v>128</v>
      </c>
      <c r="D8" s="279">
        <v>23773</v>
      </c>
      <c r="E8" s="279">
        <v>22751</v>
      </c>
      <c r="F8" s="292">
        <v>25000</v>
      </c>
      <c r="G8" s="292">
        <v>25000</v>
      </c>
      <c r="H8" s="223">
        <v>25000</v>
      </c>
      <c r="I8" s="13">
        <v>25000</v>
      </c>
      <c r="J8" s="13">
        <v>25000</v>
      </c>
      <c r="K8" s="212"/>
    </row>
    <row r="9" spans="1:11" outlineLevel="1">
      <c r="A9" s="86"/>
      <c r="B9" s="63">
        <v>614</v>
      </c>
      <c r="C9" s="38" t="s">
        <v>199</v>
      </c>
      <c r="D9" s="279">
        <v>10435</v>
      </c>
      <c r="E9" s="279">
        <v>12707</v>
      </c>
      <c r="F9" s="292">
        <v>0</v>
      </c>
      <c r="G9" s="292">
        <v>410</v>
      </c>
      <c r="H9" s="223">
        <v>0</v>
      </c>
      <c r="I9" s="13">
        <v>0</v>
      </c>
      <c r="J9" s="13">
        <v>0</v>
      </c>
      <c r="K9" s="212"/>
    </row>
    <row r="10" spans="1:11" outlineLevel="1">
      <c r="A10" s="86"/>
      <c r="B10" s="63">
        <v>614</v>
      </c>
      <c r="C10" s="38" t="s">
        <v>158</v>
      </c>
      <c r="D10" s="279">
        <v>2870</v>
      </c>
      <c r="E10" s="279">
        <v>0</v>
      </c>
      <c r="F10" s="295">
        <v>1000</v>
      </c>
      <c r="G10" s="295">
        <v>2054</v>
      </c>
      <c r="H10" s="223">
        <v>0</v>
      </c>
      <c r="I10" s="13">
        <v>0</v>
      </c>
      <c r="J10" s="13">
        <v>0</v>
      </c>
      <c r="K10" s="212"/>
    </row>
    <row r="11" spans="1:11" hidden="1" outlineLevel="1">
      <c r="A11" s="86"/>
      <c r="B11" s="164">
        <v>642013</v>
      </c>
      <c r="C11" s="37"/>
      <c r="D11" s="239"/>
      <c r="E11" s="239"/>
      <c r="F11" s="239"/>
      <c r="G11" s="239"/>
      <c r="H11" s="215"/>
      <c r="I11" s="273"/>
      <c r="J11" s="273"/>
      <c r="K11" s="212"/>
    </row>
    <row r="12" spans="1:11" outlineLevel="1">
      <c r="A12" s="86"/>
      <c r="B12" s="88"/>
      <c r="C12" s="136" t="s">
        <v>104</v>
      </c>
      <c r="D12" s="200">
        <f t="shared" ref="D12:J12" si="1">SUM(D7:D11)</f>
        <v>128338</v>
      </c>
      <c r="E12" s="200">
        <f t="shared" si="1"/>
        <v>131595</v>
      </c>
      <c r="F12" s="200">
        <f t="shared" si="1"/>
        <v>156800</v>
      </c>
      <c r="G12" s="200">
        <f t="shared" si="1"/>
        <v>158264</v>
      </c>
      <c r="H12" s="200">
        <f>SUM(H7:H11)</f>
        <v>168880</v>
      </c>
      <c r="I12" s="200">
        <f t="shared" si="1"/>
        <v>168880</v>
      </c>
      <c r="J12" s="200">
        <f t="shared" si="1"/>
        <v>168880</v>
      </c>
      <c r="K12" s="212"/>
    </row>
    <row r="13" spans="1:11" outlineLevel="1">
      <c r="A13" s="86"/>
      <c r="B13" s="88"/>
      <c r="C13" s="84"/>
      <c r="D13" s="201"/>
      <c r="E13" s="201"/>
      <c r="F13" s="201"/>
      <c r="G13" s="201"/>
      <c r="H13" s="201"/>
      <c r="I13" s="201"/>
      <c r="J13" s="201"/>
      <c r="K13" s="212"/>
    </row>
    <row r="14" spans="1:11" outlineLevel="1">
      <c r="A14" s="86"/>
      <c r="B14" s="138">
        <v>620</v>
      </c>
      <c r="C14" s="139" t="s">
        <v>22</v>
      </c>
      <c r="D14" s="201"/>
      <c r="E14" s="201"/>
      <c r="F14" s="201"/>
      <c r="G14" s="201"/>
      <c r="H14" s="201"/>
      <c r="I14" s="201"/>
      <c r="J14" s="201"/>
      <c r="K14" s="212"/>
    </row>
    <row r="15" spans="1:11" outlineLevel="1">
      <c r="A15" s="86"/>
      <c r="B15" s="63">
        <v>621</v>
      </c>
      <c r="C15" s="24" t="s">
        <v>99</v>
      </c>
      <c r="D15" s="13">
        <v>8539</v>
      </c>
      <c r="E15" s="13">
        <v>8848</v>
      </c>
      <c r="F15" s="292">
        <v>10280</v>
      </c>
      <c r="G15" s="292">
        <v>10280</v>
      </c>
      <c r="H15" s="223">
        <v>11200</v>
      </c>
      <c r="I15" s="13">
        <v>11200</v>
      </c>
      <c r="J15" s="13">
        <v>11200</v>
      </c>
      <c r="K15" s="212"/>
    </row>
    <row r="16" spans="1:11" outlineLevel="1">
      <c r="A16" s="86"/>
      <c r="B16" s="63">
        <v>623</v>
      </c>
      <c r="C16" s="24" t="s">
        <v>100</v>
      </c>
      <c r="D16" s="13">
        <v>5592</v>
      </c>
      <c r="E16" s="13">
        <v>5886</v>
      </c>
      <c r="F16" s="292">
        <v>5420</v>
      </c>
      <c r="G16" s="292">
        <v>5420</v>
      </c>
      <c r="H16" s="223">
        <v>5900</v>
      </c>
      <c r="I16" s="13">
        <v>5900</v>
      </c>
      <c r="J16" s="13">
        <v>5900</v>
      </c>
      <c r="K16" s="212"/>
    </row>
    <row r="17" spans="1:11" outlineLevel="1">
      <c r="A17" s="86"/>
      <c r="B17" s="63">
        <v>625001</v>
      </c>
      <c r="C17" s="24" t="s">
        <v>27</v>
      </c>
      <c r="D17" s="13">
        <v>1952</v>
      </c>
      <c r="E17" s="13">
        <v>2060</v>
      </c>
      <c r="F17" s="292">
        <v>2220</v>
      </c>
      <c r="G17" s="292">
        <v>2220</v>
      </c>
      <c r="H17" s="223">
        <v>2400</v>
      </c>
      <c r="I17" s="13">
        <v>2400</v>
      </c>
      <c r="J17" s="13">
        <v>2400</v>
      </c>
      <c r="K17" s="212"/>
    </row>
    <row r="18" spans="1:11" outlineLevel="1">
      <c r="A18" s="86"/>
      <c r="B18" s="63">
        <v>625002</v>
      </c>
      <c r="C18" s="24" t="s">
        <v>28</v>
      </c>
      <c r="D18" s="13">
        <v>20505</v>
      </c>
      <c r="E18" s="13">
        <v>21595</v>
      </c>
      <c r="F18" s="292">
        <v>21900</v>
      </c>
      <c r="G18" s="292">
        <v>21900</v>
      </c>
      <c r="H18" s="223">
        <v>24090</v>
      </c>
      <c r="I18" s="13">
        <v>24090</v>
      </c>
      <c r="J18" s="13">
        <v>24090</v>
      </c>
      <c r="K18" s="212"/>
    </row>
    <row r="19" spans="1:11" outlineLevel="1">
      <c r="A19" s="86"/>
      <c r="B19" s="63">
        <v>625003</v>
      </c>
      <c r="C19" s="24" t="s">
        <v>29</v>
      </c>
      <c r="D19" s="13">
        <v>1173</v>
      </c>
      <c r="E19" s="13">
        <v>1233</v>
      </c>
      <c r="F19" s="292">
        <v>1250</v>
      </c>
      <c r="G19" s="292">
        <v>1250</v>
      </c>
      <c r="H19" s="223">
        <v>1380</v>
      </c>
      <c r="I19" s="13">
        <v>1380</v>
      </c>
      <c r="J19" s="13">
        <v>1380</v>
      </c>
      <c r="K19" s="212"/>
    </row>
    <row r="20" spans="1:11" outlineLevel="1">
      <c r="A20" s="86"/>
      <c r="B20" s="63">
        <v>625004</v>
      </c>
      <c r="C20" s="24" t="s">
        <v>30</v>
      </c>
      <c r="D20" s="13">
        <v>3161</v>
      </c>
      <c r="E20" s="13">
        <v>3238</v>
      </c>
      <c r="F20" s="292">
        <v>4700</v>
      </c>
      <c r="G20" s="292">
        <v>4700</v>
      </c>
      <c r="H20" s="223">
        <v>3800</v>
      </c>
      <c r="I20" s="13">
        <v>3800</v>
      </c>
      <c r="J20" s="13">
        <v>3800</v>
      </c>
      <c r="K20" s="212"/>
    </row>
    <row r="21" spans="1:11" outlineLevel="1">
      <c r="A21" s="86"/>
      <c r="B21" s="63">
        <v>625005</v>
      </c>
      <c r="C21" s="24" t="s">
        <v>101</v>
      </c>
      <c r="D21" s="13">
        <v>1015</v>
      </c>
      <c r="E21" s="13">
        <v>1048</v>
      </c>
      <c r="F21" s="292">
        <v>1570</v>
      </c>
      <c r="G21" s="292">
        <v>1570</v>
      </c>
      <c r="H21" s="223">
        <v>1700</v>
      </c>
      <c r="I21" s="13">
        <v>1700</v>
      </c>
      <c r="J21" s="13">
        <v>1700</v>
      </c>
      <c r="K21" s="212"/>
    </row>
    <row r="22" spans="1:11" outlineLevel="1">
      <c r="A22" s="86"/>
      <c r="B22" s="63">
        <v>625007</v>
      </c>
      <c r="C22" s="24" t="s">
        <v>102</v>
      </c>
      <c r="D22" s="13">
        <v>6975</v>
      </c>
      <c r="E22" s="13">
        <v>7325</v>
      </c>
      <c r="F22" s="292">
        <v>7460</v>
      </c>
      <c r="G22" s="292">
        <v>7460</v>
      </c>
      <c r="H22" s="223">
        <v>8210</v>
      </c>
      <c r="I22" s="13">
        <v>8210</v>
      </c>
      <c r="J22" s="13">
        <v>8210</v>
      </c>
      <c r="K22" s="212"/>
    </row>
    <row r="23" spans="1:11" outlineLevel="1">
      <c r="A23" s="86"/>
      <c r="B23" s="63">
        <v>627</v>
      </c>
      <c r="C23" s="24" t="s">
        <v>103</v>
      </c>
      <c r="D23" s="13">
        <v>728</v>
      </c>
      <c r="E23" s="13">
        <v>1080</v>
      </c>
      <c r="F23" s="292">
        <v>1080</v>
      </c>
      <c r="G23" s="292">
        <v>1080</v>
      </c>
      <c r="H23" s="223">
        <v>1080</v>
      </c>
      <c r="I23" s="13">
        <v>1080</v>
      </c>
      <c r="J23" s="13">
        <v>1080</v>
      </c>
      <c r="K23" s="212"/>
    </row>
    <row r="24" spans="1:11" outlineLevel="1">
      <c r="A24" s="86"/>
      <c r="B24" s="88"/>
      <c r="C24" s="136" t="s">
        <v>104</v>
      </c>
      <c r="D24" s="202">
        <f t="shared" ref="D24:J24" si="2">SUM(D15:D23)</f>
        <v>49640</v>
      </c>
      <c r="E24" s="202">
        <f t="shared" si="2"/>
        <v>52313</v>
      </c>
      <c r="F24" s="202">
        <f t="shared" si="2"/>
        <v>55880</v>
      </c>
      <c r="G24" s="202">
        <f t="shared" si="2"/>
        <v>55880</v>
      </c>
      <c r="H24" s="202">
        <f t="shared" si="2"/>
        <v>59760</v>
      </c>
      <c r="I24" s="202">
        <f t="shared" si="2"/>
        <v>59760</v>
      </c>
      <c r="J24" s="202">
        <f t="shared" si="2"/>
        <v>59760</v>
      </c>
      <c r="K24" s="212"/>
    </row>
    <row r="25" spans="1:11" outlineLevel="1">
      <c r="A25" s="86"/>
      <c r="B25" s="88"/>
      <c r="C25" s="93"/>
      <c r="D25" s="201"/>
      <c r="E25" s="201"/>
      <c r="F25" s="201"/>
      <c r="G25" s="201"/>
      <c r="H25" s="201"/>
      <c r="I25" s="201"/>
      <c r="J25" s="201"/>
      <c r="K25" s="212"/>
    </row>
    <row r="26" spans="1:11" outlineLevel="1">
      <c r="A26" s="87"/>
      <c r="B26" s="137">
        <v>630</v>
      </c>
      <c r="C26" s="137" t="s">
        <v>0</v>
      </c>
      <c r="D26" s="201"/>
      <c r="E26" s="201"/>
      <c r="F26" s="201"/>
      <c r="G26" s="201"/>
      <c r="H26" s="201"/>
      <c r="I26" s="201"/>
      <c r="J26" s="201"/>
      <c r="K26" s="212"/>
    </row>
    <row r="27" spans="1:11" outlineLevel="1">
      <c r="A27" s="86"/>
      <c r="B27" s="94" t="s">
        <v>1</v>
      </c>
      <c r="C27" s="90" t="s">
        <v>185</v>
      </c>
      <c r="D27" s="13">
        <v>26</v>
      </c>
      <c r="E27" s="13">
        <v>222</v>
      </c>
      <c r="F27" s="292">
        <v>100</v>
      </c>
      <c r="G27" s="292">
        <v>170</v>
      </c>
      <c r="H27" s="223">
        <v>100</v>
      </c>
      <c r="I27" s="215">
        <v>100</v>
      </c>
      <c r="J27" s="215">
        <v>100</v>
      </c>
      <c r="K27" s="212"/>
    </row>
    <row r="28" spans="1:11" outlineLevel="1">
      <c r="A28" s="86"/>
      <c r="B28" s="88"/>
      <c r="C28" s="136" t="s">
        <v>104</v>
      </c>
      <c r="D28" s="202">
        <f t="shared" ref="D28:J28" si="3">SUM(D27)</f>
        <v>26</v>
      </c>
      <c r="E28" s="202">
        <f t="shared" si="3"/>
        <v>222</v>
      </c>
      <c r="F28" s="202">
        <f t="shared" si="3"/>
        <v>100</v>
      </c>
      <c r="G28" s="202">
        <f t="shared" si="3"/>
        <v>170</v>
      </c>
      <c r="H28" s="202">
        <f t="shared" si="3"/>
        <v>100</v>
      </c>
      <c r="I28" s="202">
        <f t="shared" si="3"/>
        <v>100</v>
      </c>
      <c r="J28" s="202">
        <f t="shared" si="3"/>
        <v>100</v>
      </c>
      <c r="K28" s="212"/>
    </row>
    <row r="29" spans="1:11" outlineLevel="1">
      <c r="A29" s="86"/>
      <c r="B29" s="86"/>
      <c r="C29" s="95"/>
      <c r="D29" s="201"/>
      <c r="E29" s="201"/>
      <c r="F29" s="201"/>
      <c r="G29" s="201"/>
      <c r="H29" s="201"/>
      <c r="I29" s="201"/>
      <c r="J29" s="201"/>
      <c r="K29" s="212"/>
    </row>
    <row r="30" spans="1:11" outlineLevel="1">
      <c r="A30" s="87"/>
      <c r="B30" s="140">
        <v>632</v>
      </c>
      <c r="C30" s="139" t="s">
        <v>18</v>
      </c>
      <c r="D30" s="201"/>
      <c r="E30" s="201"/>
      <c r="F30" s="201"/>
      <c r="G30" s="201"/>
      <c r="H30" s="201"/>
      <c r="I30" s="201"/>
      <c r="J30" s="201"/>
      <c r="K30" s="212"/>
    </row>
    <row r="31" spans="1:11" outlineLevel="1">
      <c r="A31" s="86"/>
      <c r="B31" s="89">
        <v>632001</v>
      </c>
      <c r="C31" s="90" t="s">
        <v>186</v>
      </c>
      <c r="D31" s="13">
        <v>14051</v>
      </c>
      <c r="E31" s="13">
        <v>22393</v>
      </c>
      <c r="F31" s="292">
        <v>21000</v>
      </c>
      <c r="G31" s="292">
        <v>15000</v>
      </c>
      <c r="H31" s="223">
        <v>23100</v>
      </c>
      <c r="I31" s="215">
        <v>23100</v>
      </c>
      <c r="J31" s="215">
        <v>23100</v>
      </c>
      <c r="K31" s="212"/>
    </row>
    <row r="32" spans="1:11" outlineLevel="1">
      <c r="A32" s="86"/>
      <c r="B32" s="89">
        <v>632002</v>
      </c>
      <c r="C32" s="90" t="s">
        <v>33</v>
      </c>
      <c r="D32" s="13">
        <v>1192</v>
      </c>
      <c r="E32" s="13">
        <v>799</v>
      </c>
      <c r="F32" s="292">
        <v>1500</v>
      </c>
      <c r="G32" s="292">
        <v>1500</v>
      </c>
      <c r="H32" s="223">
        <v>1650</v>
      </c>
      <c r="I32" s="215">
        <v>1650</v>
      </c>
      <c r="J32" s="215">
        <v>1650</v>
      </c>
      <c r="K32" s="212"/>
    </row>
    <row r="33" spans="1:11" outlineLevel="1">
      <c r="A33" s="86"/>
      <c r="B33" s="89">
        <v>632003</v>
      </c>
      <c r="C33" s="90" t="s">
        <v>34</v>
      </c>
      <c r="D33" s="13">
        <v>7362</v>
      </c>
      <c r="E33" s="13">
        <v>6363</v>
      </c>
      <c r="F33" s="292">
        <v>7500</v>
      </c>
      <c r="G33" s="292">
        <v>7500</v>
      </c>
      <c r="H33" s="223">
        <v>8000</v>
      </c>
      <c r="I33" s="215">
        <v>8000</v>
      </c>
      <c r="J33" s="215">
        <v>8000</v>
      </c>
      <c r="K33" s="212"/>
    </row>
    <row r="34" spans="1:11" outlineLevel="1">
      <c r="A34" s="86"/>
      <c r="B34" s="88"/>
      <c r="C34" s="136" t="s">
        <v>104</v>
      </c>
      <c r="D34" s="202">
        <f t="shared" ref="D34:J34" si="4">SUM(D31:D33)</f>
        <v>22605</v>
      </c>
      <c r="E34" s="202">
        <f t="shared" si="4"/>
        <v>29555</v>
      </c>
      <c r="F34" s="202">
        <f t="shared" si="4"/>
        <v>30000</v>
      </c>
      <c r="G34" s="202">
        <f t="shared" si="4"/>
        <v>24000</v>
      </c>
      <c r="H34" s="202">
        <f t="shared" si="4"/>
        <v>32750</v>
      </c>
      <c r="I34" s="202">
        <f t="shared" si="4"/>
        <v>32750</v>
      </c>
      <c r="J34" s="202">
        <f t="shared" si="4"/>
        <v>32750</v>
      </c>
      <c r="K34" s="212"/>
    </row>
    <row r="35" spans="1:11" outlineLevel="1">
      <c r="A35" s="86"/>
      <c r="B35" s="88"/>
      <c r="C35" s="95"/>
      <c r="D35" s="201"/>
      <c r="E35" s="201"/>
      <c r="F35" s="201"/>
      <c r="G35" s="201"/>
      <c r="H35" s="201"/>
      <c r="I35" s="201"/>
      <c r="J35" s="201"/>
      <c r="K35" s="212"/>
    </row>
    <row r="36" spans="1:11" outlineLevel="1">
      <c r="A36" s="87"/>
      <c r="B36" s="140">
        <v>633</v>
      </c>
      <c r="C36" s="140" t="s">
        <v>19</v>
      </c>
      <c r="D36" s="201"/>
      <c r="E36" s="201"/>
      <c r="F36" s="201"/>
      <c r="G36" s="201"/>
      <c r="H36" s="201"/>
      <c r="I36" s="201"/>
      <c r="J36" s="201"/>
      <c r="K36" s="212"/>
    </row>
    <row r="37" spans="1:11" outlineLevel="1">
      <c r="A37" s="86"/>
      <c r="B37" s="89">
        <v>633001</v>
      </c>
      <c r="C37" s="90" t="s">
        <v>35</v>
      </c>
      <c r="D37" s="13">
        <v>1424</v>
      </c>
      <c r="E37" s="13">
        <v>2261</v>
      </c>
      <c r="F37" s="292">
        <v>1150</v>
      </c>
      <c r="G37" s="292">
        <v>500</v>
      </c>
      <c r="H37" s="223">
        <v>5000</v>
      </c>
      <c r="I37" s="215">
        <v>550</v>
      </c>
      <c r="J37" s="215">
        <v>550</v>
      </c>
      <c r="K37" s="212"/>
    </row>
    <row r="38" spans="1:11" outlineLevel="1">
      <c r="A38" s="86"/>
      <c r="B38" s="94" t="s">
        <v>2</v>
      </c>
      <c r="C38" s="90" t="s">
        <v>36</v>
      </c>
      <c r="D38" s="13">
        <v>0</v>
      </c>
      <c r="E38" s="13">
        <v>0</v>
      </c>
      <c r="F38" s="292">
        <v>1000</v>
      </c>
      <c r="G38" s="292">
        <v>700</v>
      </c>
      <c r="H38" s="223">
        <v>5000</v>
      </c>
      <c r="I38" s="215">
        <v>1000</v>
      </c>
      <c r="J38" s="215">
        <v>1000</v>
      </c>
      <c r="K38" s="212"/>
    </row>
    <row r="39" spans="1:11" outlineLevel="1">
      <c r="A39" s="86"/>
      <c r="B39" s="89">
        <v>633004</v>
      </c>
      <c r="C39" s="90" t="s">
        <v>106</v>
      </c>
      <c r="D39" s="13">
        <v>2803</v>
      </c>
      <c r="E39" s="13">
        <v>685</v>
      </c>
      <c r="F39" s="292">
        <v>2200</v>
      </c>
      <c r="G39" s="292">
        <v>2200</v>
      </c>
      <c r="H39" s="223">
        <v>2200</v>
      </c>
      <c r="I39" s="215">
        <v>2200</v>
      </c>
      <c r="J39" s="215">
        <v>2200</v>
      </c>
      <c r="K39" s="212"/>
    </row>
    <row r="40" spans="1:11" outlineLevel="1">
      <c r="A40" s="86"/>
      <c r="B40" s="89">
        <v>633006</v>
      </c>
      <c r="C40" s="90" t="s">
        <v>37</v>
      </c>
      <c r="D40" s="13">
        <v>10379</v>
      </c>
      <c r="E40" s="13">
        <v>24354</v>
      </c>
      <c r="F40" s="292">
        <v>15000</v>
      </c>
      <c r="G40" s="292">
        <v>20000</v>
      </c>
      <c r="H40" s="223">
        <v>15000</v>
      </c>
      <c r="I40" s="215">
        <v>15000</v>
      </c>
      <c r="J40" s="215">
        <v>15000</v>
      </c>
      <c r="K40" s="212"/>
    </row>
    <row r="41" spans="1:11" outlineLevel="1">
      <c r="A41" s="86"/>
      <c r="B41" s="89">
        <v>633009</v>
      </c>
      <c r="C41" s="90" t="s">
        <v>38</v>
      </c>
      <c r="D41" s="13">
        <v>684</v>
      </c>
      <c r="E41" s="13">
        <v>3192</v>
      </c>
      <c r="F41" s="292">
        <v>670</v>
      </c>
      <c r="G41" s="292">
        <v>670</v>
      </c>
      <c r="H41" s="223">
        <v>700</v>
      </c>
      <c r="I41" s="215">
        <v>670</v>
      </c>
      <c r="J41" s="215">
        <v>670</v>
      </c>
      <c r="K41" s="212"/>
    </row>
    <row r="42" spans="1:11" outlineLevel="1">
      <c r="A42" s="86"/>
      <c r="B42" s="89">
        <v>633010</v>
      </c>
      <c r="C42" s="90" t="s">
        <v>107</v>
      </c>
      <c r="D42" s="13">
        <v>929</v>
      </c>
      <c r="E42" s="13">
        <v>1235</v>
      </c>
      <c r="F42" s="292">
        <v>2000</v>
      </c>
      <c r="G42" s="292">
        <v>2000</v>
      </c>
      <c r="H42" s="223">
        <v>2000</v>
      </c>
      <c r="I42" s="215">
        <v>2000</v>
      </c>
      <c r="J42" s="215">
        <v>2000</v>
      </c>
      <c r="K42" s="212"/>
    </row>
    <row r="43" spans="1:11" outlineLevel="1">
      <c r="A43" s="86"/>
      <c r="B43" s="89">
        <v>633011</v>
      </c>
      <c r="C43" s="90" t="s">
        <v>51</v>
      </c>
      <c r="D43" s="13">
        <v>766</v>
      </c>
      <c r="E43" s="13">
        <v>667</v>
      </c>
      <c r="F43" s="292">
        <v>1000</v>
      </c>
      <c r="G43" s="292">
        <v>1000</v>
      </c>
      <c r="H43" s="223">
        <v>1500</v>
      </c>
      <c r="I43" s="215">
        <v>1500</v>
      </c>
      <c r="J43" s="215">
        <v>1500</v>
      </c>
      <c r="K43" s="212"/>
    </row>
    <row r="44" spans="1:11" outlineLevel="1">
      <c r="A44" s="86"/>
      <c r="B44" s="89">
        <v>633015</v>
      </c>
      <c r="C44" s="90" t="s">
        <v>187</v>
      </c>
      <c r="D44" s="13">
        <v>672</v>
      </c>
      <c r="E44" s="13">
        <v>972</v>
      </c>
      <c r="F44" s="292">
        <v>1100</v>
      </c>
      <c r="G44" s="292">
        <v>1200</v>
      </c>
      <c r="H44" s="223">
        <v>1300</v>
      </c>
      <c r="I44" s="215">
        <v>1300</v>
      </c>
      <c r="J44" s="215">
        <v>1300</v>
      </c>
      <c r="K44" s="212"/>
    </row>
    <row r="45" spans="1:11" outlineLevel="1">
      <c r="A45" s="86"/>
      <c r="B45" s="89" t="s">
        <v>331</v>
      </c>
      <c r="C45" s="90" t="s">
        <v>332</v>
      </c>
      <c r="D45" s="13">
        <v>0</v>
      </c>
      <c r="E45" s="13">
        <v>3810</v>
      </c>
      <c r="F45" s="292">
        <v>2000</v>
      </c>
      <c r="G45" s="292">
        <v>1500</v>
      </c>
      <c r="H45" s="223">
        <v>2000</v>
      </c>
      <c r="I45" s="215">
        <v>2000</v>
      </c>
      <c r="J45" s="215">
        <v>2000</v>
      </c>
      <c r="K45" s="212"/>
    </row>
    <row r="46" spans="1:11" outlineLevel="1">
      <c r="A46" s="86"/>
      <c r="B46" s="89">
        <v>633016</v>
      </c>
      <c r="C46" s="90" t="s">
        <v>39</v>
      </c>
      <c r="D46" s="13">
        <v>4678</v>
      </c>
      <c r="E46" s="13">
        <v>3118</v>
      </c>
      <c r="F46" s="292">
        <v>5000</v>
      </c>
      <c r="G46" s="292">
        <v>6000</v>
      </c>
      <c r="H46" s="223">
        <v>6000</v>
      </c>
      <c r="I46" s="215">
        <v>6000</v>
      </c>
      <c r="J46" s="215">
        <v>6000</v>
      </c>
      <c r="K46" s="212"/>
    </row>
    <row r="47" spans="1:11" outlineLevel="1">
      <c r="A47" s="86"/>
      <c r="B47" s="88"/>
      <c r="C47" s="136" t="s">
        <v>104</v>
      </c>
      <c r="D47" s="202">
        <f t="shared" ref="D47:J47" si="5">SUM(D37:D46)</f>
        <v>22335</v>
      </c>
      <c r="E47" s="202">
        <f t="shared" si="5"/>
        <v>40294</v>
      </c>
      <c r="F47" s="202">
        <f t="shared" si="5"/>
        <v>31120</v>
      </c>
      <c r="G47" s="202">
        <f t="shared" si="5"/>
        <v>35770</v>
      </c>
      <c r="H47" s="202">
        <f t="shared" si="5"/>
        <v>40700</v>
      </c>
      <c r="I47" s="202">
        <f t="shared" si="5"/>
        <v>32220</v>
      </c>
      <c r="J47" s="202">
        <f t="shared" si="5"/>
        <v>32220</v>
      </c>
      <c r="K47" s="212"/>
    </row>
    <row r="48" spans="1:11" outlineLevel="1">
      <c r="A48" s="86"/>
      <c r="B48" s="88"/>
      <c r="C48" s="93"/>
      <c r="D48" s="201"/>
      <c r="E48" s="201"/>
      <c r="F48" s="201"/>
      <c r="G48" s="201"/>
      <c r="H48" s="201"/>
      <c r="I48" s="201"/>
      <c r="J48" s="201"/>
      <c r="K48" s="212"/>
    </row>
    <row r="49" spans="1:11" outlineLevel="1">
      <c r="A49" s="87"/>
      <c r="B49" s="140">
        <v>634</v>
      </c>
      <c r="C49" s="140" t="s">
        <v>3</v>
      </c>
      <c r="D49" s="201"/>
      <c r="E49" s="201"/>
      <c r="F49" s="201"/>
      <c r="G49" s="201"/>
      <c r="H49" s="201"/>
      <c r="I49" s="201"/>
      <c r="J49" s="201"/>
      <c r="K49" s="212"/>
    </row>
    <row r="50" spans="1:11" outlineLevel="1">
      <c r="A50" s="86"/>
      <c r="B50" s="94" t="s">
        <v>4</v>
      </c>
      <c r="C50" s="90" t="s">
        <v>188</v>
      </c>
      <c r="D50" s="13">
        <v>11235</v>
      </c>
      <c r="E50" s="13">
        <v>11822</v>
      </c>
      <c r="F50" s="292">
        <v>13000</v>
      </c>
      <c r="G50" s="292">
        <v>12000</v>
      </c>
      <c r="H50" s="223">
        <v>13000</v>
      </c>
      <c r="I50" s="215">
        <v>13000</v>
      </c>
      <c r="J50" s="215">
        <v>13000</v>
      </c>
      <c r="K50" s="212"/>
    </row>
    <row r="51" spans="1:11" outlineLevel="1">
      <c r="A51" s="86"/>
      <c r="B51" s="89">
        <v>634002</v>
      </c>
      <c r="C51" s="90" t="s">
        <v>41</v>
      </c>
      <c r="D51" s="13">
        <v>5552</v>
      </c>
      <c r="E51" s="13">
        <v>2377</v>
      </c>
      <c r="F51" s="292">
        <v>6000</v>
      </c>
      <c r="G51" s="292">
        <v>6000</v>
      </c>
      <c r="H51" s="223">
        <v>6000</v>
      </c>
      <c r="I51" s="215">
        <v>6000</v>
      </c>
      <c r="J51" s="215">
        <v>6000</v>
      </c>
      <c r="K51" s="212"/>
    </row>
    <row r="52" spans="1:11" outlineLevel="1">
      <c r="A52" s="86"/>
      <c r="B52" s="89">
        <v>634003</v>
      </c>
      <c r="C52" s="90" t="s">
        <v>42</v>
      </c>
      <c r="D52" s="13">
        <v>3248</v>
      </c>
      <c r="E52" s="13">
        <v>1654</v>
      </c>
      <c r="F52" s="292">
        <v>2500</v>
      </c>
      <c r="G52" s="292">
        <v>2500</v>
      </c>
      <c r="H52" s="223">
        <v>2500</v>
      </c>
      <c r="I52" s="215">
        <v>2500</v>
      </c>
      <c r="J52" s="215">
        <v>2500</v>
      </c>
      <c r="K52" s="212"/>
    </row>
    <row r="53" spans="1:11" outlineLevel="1">
      <c r="A53" s="86"/>
      <c r="B53" s="89">
        <v>634005</v>
      </c>
      <c r="C53" s="90" t="s">
        <v>170</v>
      </c>
      <c r="D53" s="13">
        <v>525</v>
      </c>
      <c r="E53" s="13">
        <v>208</v>
      </c>
      <c r="F53" s="292">
        <v>500</v>
      </c>
      <c r="G53" s="292">
        <v>300</v>
      </c>
      <c r="H53" s="223">
        <v>550</v>
      </c>
      <c r="I53" s="215">
        <v>550</v>
      </c>
      <c r="J53" s="215">
        <v>550</v>
      </c>
      <c r="K53" s="212"/>
    </row>
    <row r="54" spans="1:11" outlineLevel="1">
      <c r="A54" s="86"/>
      <c r="B54" s="88"/>
      <c r="C54" s="136" t="s">
        <v>104</v>
      </c>
      <c r="D54" s="202">
        <f t="shared" ref="D54:J54" si="6">SUM(D50:D53)</f>
        <v>20560</v>
      </c>
      <c r="E54" s="202">
        <f t="shared" si="6"/>
        <v>16061</v>
      </c>
      <c r="F54" s="202">
        <f t="shared" si="6"/>
        <v>22000</v>
      </c>
      <c r="G54" s="202">
        <f t="shared" si="6"/>
        <v>20800</v>
      </c>
      <c r="H54" s="202">
        <f t="shared" si="6"/>
        <v>22050</v>
      </c>
      <c r="I54" s="202">
        <f t="shared" si="6"/>
        <v>22050</v>
      </c>
      <c r="J54" s="202">
        <f t="shared" si="6"/>
        <v>22050</v>
      </c>
      <c r="K54" s="212"/>
    </row>
    <row r="55" spans="1:11" outlineLevel="1">
      <c r="A55" s="86"/>
      <c r="B55" s="88"/>
      <c r="C55" s="95"/>
      <c r="D55" s="201"/>
      <c r="E55" s="201"/>
      <c r="F55" s="201"/>
      <c r="G55" s="201"/>
      <c r="H55" s="201"/>
      <c r="I55" s="201"/>
      <c r="J55" s="201"/>
      <c r="K55" s="212"/>
    </row>
    <row r="56" spans="1:11" outlineLevel="1">
      <c r="A56" s="87"/>
      <c r="B56" s="140">
        <v>635</v>
      </c>
      <c r="C56" s="140" t="s">
        <v>20</v>
      </c>
      <c r="D56" s="201"/>
      <c r="E56" s="201"/>
      <c r="F56" s="201"/>
      <c r="G56" s="201"/>
      <c r="H56" s="201"/>
      <c r="I56" s="201"/>
      <c r="J56" s="201"/>
      <c r="K56" s="212"/>
    </row>
    <row r="57" spans="1:11" outlineLevel="1">
      <c r="A57" s="86"/>
      <c r="B57" s="94" t="s">
        <v>5</v>
      </c>
      <c r="C57" s="90" t="s">
        <v>171</v>
      </c>
      <c r="D57" s="13">
        <v>0</v>
      </c>
      <c r="E57" s="13">
        <v>0</v>
      </c>
      <c r="F57" s="292">
        <v>1500</v>
      </c>
      <c r="G57" s="292">
        <v>0</v>
      </c>
      <c r="H57" s="223">
        <v>1000</v>
      </c>
      <c r="I57" s="215">
        <v>1000</v>
      </c>
      <c r="J57" s="215">
        <v>1000</v>
      </c>
      <c r="K57" s="212"/>
    </row>
    <row r="58" spans="1:11" outlineLevel="1">
      <c r="A58" s="86"/>
      <c r="B58" s="89">
        <v>635009</v>
      </c>
      <c r="C58" s="90" t="s">
        <v>274</v>
      </c>
      <c r="D58" s="13">
        <v>6083</v>
      </c>
      <c r="E58" s="13">
        <v>3803</v>
      </c>
      <c r="F58" s="292">
        <v>5000</v>
      </c>
      <c r="G58" s="292">
        <v>4500</v>
      </c>
      <c r="H58" s="223">
        <v>5000</v>
      </c>
      <c r="I58" s="215">
        <v>5000</v>
      </c>
      <c r="J58" s="215">
        <v>5000</v>
      </c>
      <c r="K58" s="212"/>
    </row>
    <row r="59" spans="1:11" ht="12.75" customHeight="1" outlineLevel="1">
      <c r="A59" s="86"/>
      <c r="B59" s="89">
        <v>635004</v>
      </c>
      <c r="C59" s="90" t="s">
        <v>44</v>
      </c>
      <c r="D59" s="13">
        <v>6839</v>
      </c>
      <c r="E59" s="13">
        <v>6982</v>
      </c>
      <c r="F59" s="292">
        <v>4000</v>
      </c>
      <c r="G59" s="292">
        <v>4500</v>
      </c>
      <c r="H59" s="223">
        <v>4000</v>
      </c>
      <c r="I59" s="215">
        <v>4000</v>
      </c>
      <c r="J59" s="215">
        <v>4000</v>
      </c>
      <c r="K59" s="212"/>
    </row>
    <row r="60" spans="1:11" ht="12.75" customHeight="1" outlineLevel="1">
      <c r="A60" s="86"/>
      <c r="B60" s="89">
        <v>635006</v>
      </c>
      <c r="C60" s="90" t="s">
        <v>264</v>
      </c>
      <c r="D60" s="13">
        <v>6122</v>
      </c>
      <c r="E60" s="13">
        <v>13428</v>
      </c>
      <c r="F60" s="292">
        <v>15000</v>
      </c>
      <c r="G60" s="292">
        <v>15000</v>
      </c>
      <c r="H60" s="223">
        <v>15000</v>
      </c>
      <c r="I60" s="215">
        <v>10000</v>
      </c>
      <c r="J60" s="215">
        <v>10000</v>
      </c>
      <c r="K60" s="212"/>
    </row>
    <row r="61" spans="1:11" outlineLevel="1">
      <c r="A61" s="86"/>
      <c r="B61" s="88"/>
      <c r="C61" s="136" t="s">
        <v>104</v>
      </c>
      <c r="D61" s="203">
        <f t="shared" ref="D61:J61" si="7">SUM(D57:D60)</f>
        <v>19044</v>
      </c>
      <c r="E61" s="203">
        <f t="shared" si="7"/>
        <v>24213</v>
      </c>
      <c r="F61" s="203">
        <f t="shared" si="7"/>
        <v>25500</v>
      </c>
      <c r="G61" s="203">
        <f t="shared" si="7"/>
        <v>24000</v>
      </c>
      <c r="H61" s="203">
        <f t="shared" si="7"/>
        <v>25000</v>
      </c>
      <c r="I61" s="203">
        <f t="shared" si="7"/>
        <v>20000</v>
      </c>
      <c r="J61" s="203">
        <f t="shared" si="7"/>
        <v>20000</v>
      </c>
      <c r="K61" s="212"/>
    </row>
    <row r="62" spans="1:11" outlineLevel="1">
      <c r="A62" s="86"/>
      <c r="B62" s="88"/>
      <c r="C62" s="95"/>
      <c r="D62" s="201"/>
      <c r="E62" s="201"/>
      <c r="F62" s="201"/>
      <c r="G62" s="201"/>
      <c r="H62" s="201"/>
      <c r="I62" s="201"/>
      <c r="J62" s="201"/>
      <c r="K62" s="212"/>
    </row>
    <row r="63" spans="1:11" outlineLevel="1">
      <c r="A63" s="87"/>
      <c r="B63" s="141">
        <v>637</v>
      </c>
      <c r="C63" s="141" t="s">
        <v>21</v>
      </c>
      <c r="D63" s="201"/>
      <c r="E63" s="201"/>
      <c r="F63" s="201"/>
      <c r="G63" s="201"/>
      <c r="H63" s="201"/>
      <c r="I63" s="201"/>
      <c r="J63" s="201"/>
      <c r="K63" s="212"/>
    </row>
    <row r="64" spans="1:11" outlineLevel="1">
      <c r="A64" s="87"/>
      <c r="B64" s="242">
        <v>637002</v>
      </c>
      <c r="C64" s="216" t="s">
        <v>333</v>
      </c>
      <c r="D64" s="13">
        <v>36</v>
      </c>
      <c r="E64" s="13">
        <v>1309</v>
      </c>
      <c r="F64" s="292">
        <v>500</v>
      </c>
      <c r="G64" s="292">
        <v>0</v>
      </c>
      <c r="H64" s="223">
        <v>500</v>
      </c>
      <c r="I64" s="215">
        <v>500</v>
      </c>
      <c r="J64" s="215">
        <v>500</v>
      </c>
      <c r="K64" s="212"/>
    </row>
    <row r="65" spans="1:11" outlineLevel="1">
      <c r="A65" s="87"/>
      <c r="B65" s="240">
        <v>637003</v>
      </c>
      <c r="C65" s="241" t="s">
        <v>144</v>
      </c>
      <c r="D65" s="14">
        <v>208</v>
      </c>
      <c r="E65" s="14">
        <v>180</v>
      </c>
      <c r="F65" s="293">
        <v>200</v>
      </c>
      <c r="G65" s="293">
        <v>600</v>
      </c>
      <c r="H65" s="272">
        <v>200</v>
      </c>
      <c r="I65" s="215">
        <v>200</v>
      </c>
      <c r="J65" s="215">
        <v>200</v>
      </c>
      <c r="K65" s="212"/>
    </row>
    <row r="66" spans="1:11" outlineLevel="1">
      <c r="A66" s="86"/>
      <c r="B66" s="89">
        <v>637004</v>
      </c>
      <c r="C66" s="90" t="s">
        <v>45</v>
      </c>
      <c r="D66" s="13">
        <v>19234</v>
      </c>
      <c r="E66" s="13">
        <v>52477</v>
      </c>
      <c r="F66" s="292">
        <v>30000</v>
      </c>
      <c r="G66" s="292">
        <v>45000</v>
      </c>
      <c r="H66" s="223">
        <v>35000</v>
      </c>
      <c r="I66" s="13">
        <v>30000</v>
      </c>
      <c r="J66" s="13">
        <v>30000</v>
      </c>
      <c r="K66" s="212"/>
    </row>
    <row r="67" spans="1:11" outlineLevel="1">
      <c r="A67" s="86"/>
      <c r="B67" s="89">
        <v>637005</v>
      </c>
      <c r="C67" s="90" t="s">
        <v>343</v>
      </c>
      <c r="D67" s="13">
        <v>22257</v>
      </c>
      <c r="E67" s="13">
        <v>11174</v>
      </c>
      <c r="F67" s="292">
        <v>10000</v>
      </c>
      <c r="G67" s="292">
        <v>20000</v>
      </c>
      <c r="H67" s="223">
        <v>10000</v>
      </c>
      <c r="I67" s="13">
        <v>1500</v>
      </c>
      <c r="J67" s="13">
        <v>1500</v>
      </c>
      <c r="K67" s="212"/>
    </row>
    <row r="68" spans="1:11" outlineLevel="1">
      <c r="A68" s="86"/>
      <c r="B68" s="89">
        <v>637006</v>
      </c>
      <c r="C68" s="90" t="s">
        <v>377</v>
      </c>
      <c r="D68" s="13">
        <v>0</v>
      </c>
      <c r="E68" s="13">
        <v>0</v>
      </c>
      <c r="F68" s="292">
        <v>0</v>
      </c>
      <c r="G68" s="292">
        <v>1100</v>
      </c>
      <c r="H68" s="223">
        <v>9000</v>
      </c>
      <c r="I68" s="13">
        <v>9000</v>
      </c>
      <c r="J68" s="13">
        <v>9000</v>
      </c>
      <c r="K68" s="212"/>
    </row>
    <row r="69" spans="1:11" outlineLevel="1">
      <c r="A69" s="86"/>
      <c r="B69" s="89">
        <v>637037</v>
      </c>
      <c r="C69" s="90" t="s">
        <v>297</v>
      </c>
      <c r="D69" s="13">
        <v>10510</v>
      </c>
      <c r="E69" s="13">
        <v>2750</v>
      </c>
      <c r="F69" s="292">
        <v>0</v>
      </c>
      <c r="G69" s="292">
        <v>2800</v>
      </c>
      <c r="H69" s="223">
        <v>1000</v>
      </c>
      <c r="I69" s="13">
        <v>0</v>
      </c>
      <c r="J69" s="13">
        <v>0</v>
      </c>
      <c r="K69" s="212"/>
    </row>
    <row r="70" spans="1:11" outlineLevel="1">
      <c r="A70" s="86"/>
      <c r="B70" s="89">
        <v>637011</v>
      </c>
      <c r="C70" s="90" t="s">
        <v>109</v>
      </c>
      <c r="D70" s="13">
        <v>920</v>
      </c>
      <c r="E70" s="13">
        <v>1230</v>
      </c>
      <c r="F70" s="292">
        <v>500</v>
      </c>
      <c r="G70" s="292">
        <v>250</v>
      </c>
      <c r="H70" s="223">
        <v>500</v>
      </c>
      <c r="I70" s="13">
        <v>500</v>
      </c>
      <c r="J70" s="13">
        <v>500</v>
      </c>
      <c r="K70" s="212"/>
    </row>
    <row r="71" spans="1:11" outlineLevel="1">
      <c r="A71" s="86"/>
      <c r="B71" s="89">
        <v>637012</v>
      </c>
      <c r="C71" s="90" t="s">
        <v>378</v>
      </c>
      <c r="D71" s="13">
        <v>565</v>
      </c>
      <c r="E71" s="13">
        <v>866</v>
      </c>
      <c r="F71" s="292">
        <v>850</v>
      </c>
      <c r="G71" s="292">
        <v>2450</v>
      </c>
      <c r="H71" s="223">
        <v>850</v>
      </c>
      <c r="I71" s="13">
        <v>850</v>
      </c>
      <c r="J71" s="13">
        <v>850</v>
      </c>
      <c r="K71" s="212"/>
    </row>
    <row r="72" spans="1:11" outlineLevel="1">
      <c r="A72" s="86"/>
      <c r="B72" s="89">
        <v>637014</v>
      </c>
      <c r="C72" s="90" t="s">
        <v>46</v>
      </c>
      <c r="D72" s="13">
        <v>18400</v>
      </c>
      <c r="E72" s="13">
        <v>19943</v>
      </c>
      <c r="F72" s="292">
        <v>24000</v>
      </c>
      <c r="G72" s="292">
        <v>24000</v>
      </c>
      <c r="H72" s="223">
        <v>24500</v>
      </c>
      <c r="I72" s="13">
        <v>24500</v>
      </c>
      <c r="J72" s="13">
        <v>24500</v>
      </c>
      <c r="K72" s="212"/>
    </row>
    <row r="73" spans="1:11" outlineLevel="1">
      <c r="A73" s="86"/>
      <c r="B73" s="89">
        <v>637015</v>
      </c>
      <c r="C73" s="90" t="s">
        <v>47</v>
      </c>
      <c r="D73" s="13">
        <v>2086</v>
      </c>
      <c r="E73" s="13">
        <v>4500</v>
      </c>
      <c r="F73" s="292">
        <v>2500</v>
      </c>
      <c r="G73" s="292">
        <v>2500</v>
      </c>
      <c r="H73" s="223">
        <v>2500</v>
      </c>
      <c r="I73" s="13">
        <v>2500</v>
      </c>
      <c r="J73" s="13">
        <v>2500</v>
      </c>
      <c r="K73" s="212"/>
    </row>
    <row r="74" spans="1:11" outlineLevel="1">
      <c r="A74" s="86"/>
      <c r="B74" s="89">
        <v>637016</v>
      </c>
      <c r="C74" s="90" t="s">
        <v>48</v>
      </c>
      <c r="D74" s="13">
        <v>4131</v>
      </c>
      <c r="E74" s="13">
        <v>4584</v>
      </c>
      <c r="F74" s="292">
        <v>4500</v>
      </c>
      <c r="G74" s="292">
        <v>4500</v>
      </c>
      <c r="H74" s="223">
        <v>4950</v>
      </c>
      <c r="I74" s="13">
        <v>4950</v>
      </c>
      <c r="J74" s="13">
        <v>4950</v>
      </c>
      <c r="K74" s="212"/>
    </row>
    <row r="75" spans="1:11" outlineLevel="1">
      <c r="A75" s="86"/>
      <c r="B75" s="89">
        <v>637026</v>
      </c>
      <c r="C75" s="90" t="s">
        <v>110</v>
      </c>
      <c r="D75" s="13">
        <v>15125</v>
      </c>
      <c r="E75" s="13">
        <v>17331</v>
      </c>
      <c r="F75" s="292">
        <v>16600</v>
      </c>
      <c r="G75" s="292">
        <v>17360</v>
      </c>
      <c r="H75" s="223">
        <v>17500</v>
      </c>
      <c r="I75" s="13">
        <v>17500</v>
      </c>
      <c r="J75" s="13">
        <v>17500</v>
      </c>
      <c r="K75" s="212"/>
    </row>
    <row r="76" spans="1:11" outlineLevel="1">
      <c r="A76" s="86"/>
      <c r="B76" s="89">
        <v>637027</v>
      </c>
      <c r="C76" s="90" t="s">
        <v>49</v>
      </c>
      <c r="D76" s="13">
        <v>2614</v>
      </c>
      <c r="E76" s="13">
        <v>2520</v>
      </c>
      <c r="F76" s="292">
        <v>3000</v>
      </c>
      <c r="G76" s="292">
        <v>8000</v>
      </c>
      <c r="H76" s="223">
        <v>5000</v>
      </c>
      <c r="I76" s="13">
        <v>3000</v>
      </c>
      <c r="J76" s="13">
        <v>3000</v>
      </c>
      <c r="K76" s="212"/>
    </row>
    <row r="77" spans="1:11" outlineLevel="1">
      <c r="A77" s="86"/>
      <c r="B77" s="89">
        <v>637031</v>
      </c>
      <c r="C77" s="90" t="s">
        <v>239</v>
      </c>
      <c r="D77" s="13">
        <v>1500</v>
      </c>
      <c r="E77" s="13">
        <v>0</v>
      </c>
      <c r="F77" s="292">
        <v>0</v>
      </c>
      <c r="G77" s="292">
        <v>0</v>
      </c>
      <c r="H77" s="223">
        <v>0</v>
      </c>
      <c r="I77" s="13">
        <v>0</v>
      </c>
      <c r="J77" s="13">
        <v>0</v>
      </c>
      <c r="K77" s="212"/>
    </row>
    <row r="78" spans="1:11" outlineLevel="1">
      <c r="A78" s="86"/>
      <c r="B78" s="89">
        <v>637035</v>
      </c>
      <c r="C78" s="90" t="s">
        <v>172</v>
      </c>
      <c r="D78" s="13">
        <v>223</v>
      </c>
      <c r="E78" s="13">
        <v>223</v>
      </c>
      <c r="F78" s="292">
        <v>200</v>
      </c>
      <c r="G78" s="292">
        <v>200</v>
      </c>
      <c r="H78" s="223">
        <v>200</v>
      </c>
      <c r="I78" s="13">
        <v>200</v>
      </c>
      <c r="J78" s="13">
        <v>200</v>
      </c>
      <c r="K78" s="212"/>
    </row>
    <row r="79" spans="1:11" outlineLevel="1">
      <c r="A79" s="86"/>
      <c r="B79" s="89">
        <v>637036</v>
      </c>
      <c r="C79" s="90" t="s">
        <v>211</v>
      </c>
      <c r="D79" s="13">
        <v>804</v>
      </c>
      <c r="E79" s="13">
        <v>2134</v>
      </c>
      <c r="F79" s="292">
        <v>2000</v>
      </c>
      <c r="G79" s="292">
        <v>2000</v>
      </c>
      <c r="H79" s="223">
        <v>2500</v>
      </c>
      <c r="I79" s="13">
        <v>2500</v>
      </c>
      <c r="J79" s="13">
        <v>2500</v>
      </c>
      <c r="K79" s="212"/>
    </row>
    <row r="80" spans="1:11" outlineLevel="1">
      <c r="A80" s="86"/>
      <c r="B80" s="88"/>
      <c r="C80" s="136" t="s">
        <v>104</v>
      </c>
      <c r="D80" s="25">
        <f t="shared" ref="D80:J80" si="8">SUM(D64:D79)</f>
        <v>98613</v>
      </c>
      <c r="E80" s="25">
        <f t="shared" si="8"/>
        <v>121221</v>
      </c>
      <c r="F80" s="25">
        <f t="shared" si="8"/>
        <v>94850</v>
      </c>
      <c r="G80" s="25">
        <f t="shared" si="8"/>
        <v>130760</v>
      </c>
      <c r="H80" s="25">
        <f t="shared" si="8"/>
        <v>114200</v>
      </c>
      <c r="I80" s="25">
        <f t="shared" si="8"/>
        <v>97700</v>
      </c>
      <c r="J80" s="25">
        <f t="shared" si="8"/>
        <v>97700</v>
      </c>
      <c r="K80" s="212"/>
    </row>
    <row r="81" spans="1:11" outlineLevel="1">
      <c r="A81" s="86"/>
      <c r="B81" s="88"/>
      <c r="C81" s="84"/>
      <c r="D81" s="201"/>
      <c r="E81" s="201"/>
      <c r="F81" s="201"/>
      <c r="G81" s="201"/>
      <c r="H81" s="201"/>
      <c r="I81" s="201"/>
      <c r="J81" s="201"/>
      <c r="K81" s="212"/>
    </row>
    <row r="82" spans="1:11" outlineLevel="1">
      <c r="A82" s="86"/>
      <c r="B82" s="89">
        <v>641006</v>
      </c>
      <c r="C82" s="90" t="s">
        <v>111</v>
      </c>
      <c r="D82" s="13">
        <v>2683</v>
      </c>
      <c r="E82" s="13">
        <v>3426</v>
      </c>
      <c r="F82" s="292">
        <v>3500</v>
      </c>
      <c r="G82" s="292">
        <v>4650</v>
      </c>
      <c r="H82" s="223">
        <v>4500</v>
      </c>
      <c r="I82" s="13">
        <v>4500</v>
      </c>
      <c r="J82" s="13">
        <v>4500</v>
      </c>
      <c r="K82" s="212"/>
    </row>
    <row r="83" spans="1:11" outlineLevel="1">
      <c r="A83" s="86"/>
      <c r="B83" s="89">
        <v>642002</v>
      </c>
      <c r="C83" s="90" t="s">
        <v>298</v>
      </c>
      <c r="D83" s="13">
        <v>0</v>
      </c>
      <c r="E83" s="13">
        <v>0</v>
      </c>
      <c r="F83" s="292">
        <v>0</v>
      </c>
      <c r="G83" s="292">
        <v>0</v>
      </c>
      <c r="H83" s="223">
        <v>0</v>
      </c>
      <c r="I83" s="13">
        <v>0</v>
      </c>
      <c r="J83" s="13">
        <v>0</v>
      </c>
      <c r="K83" s="212"/>
    </row>
    <row r="84" spans="1:11" outlineLevel="1">
      <c r="A84" s="86"/>
      <c r="B84" s="89">
        <v>642012</v>
      </c>
      <c r="C84" s="90" t="s">
        <v>200</v>
      </c>
      <c r="D84" s="13">
        <v>0</v>
      </c>
      <c r="E84" s="13">
        <v>0</v>
      </c>
      <c r="F84" s="292">
        <v>0</v>
      </c>
      <c r="G84" s="292">
        <v>0</v>
      </c>
      <c r="H84" s="223">
        <v>0</v>
      </c>
      <c r="I84" s="13">
        <v>0</v>
      </c>
      <c r="J84" s="13">
        <v>0</v>
      </c>
      <c r="K84" s="212"/>
    </row>
    <row r="85" spans="1:11" outlineLevel="1">
      <c r="A85" s="86"/>
      <c r="B85" s="89">
        <v>642013</v>
      </c>
      <c r="C85" s="90" t="s">
        <v>173</v>
      </c>
      <c r="D85" s="13">
        <v>0</v>
      </c>
      <c r="E85" s="13">
        <v>0</v>
      </c>
      <c r="F85" s="292">
        <v>11850</v>
      </c>
      <c r="G85" s="292">
        <v>0</v>
      </c>
      <c r="H85" s="223">
        <v>15000</v>
      </c>
      <c r="I85" s="13">
        <v>3000</v>
      </c>
      <c r="J85" s="13">
        <v>3000</v>
      </c>
      <c r="K85" s="212"/>
    </row>
    <row r="86" spans="1:11" outlineLevel="1">
      <c r="A86" s="86"/>
      <c r="B86" s="89">
        <v>642014</v>
      </c>
      <c r="C86" s="90" t="s">
        <v>225</v>
      </c>
      <c r="D86" s="14">
        <v>2692</v>
      </c>
      <c r="E86" s="14">
        <v>2966</v>
      </c>
      <c r="F86" s="293">
        <v>5000</v>
      </c>
      <c r="G86" s="293">
        <v>3100</v>
      </c>
      <c r="H86" s="272">
        <v>5000</v>
      </c>
      <c r="I86" s="13">
        <v>5000</v>
      </c>
      <c r="J86" s="13">
        <v>5000</v>
      </c>
      <c r="K86" s="212"/>
    </row>
    <row r="87" spans="1:11" outlineLevel="1">
      <c r="A87" s="86"/>
      <c r="B87" s="89">
        <v>642015</v>
      </c>
      <c r="C87" s="90" t="s">
        <v>201</v>
      </c>
      <c r="D87" s="14">
        <v>230</v>
      </c>
      <c r="E87" s="14">
        <v>248</v>
      </c>
      <c r="F87" s="293">
        <v>100</v>
      </c>
      <c r="G87" s="293">
        <v>200</v>
      </c>
      <c r="H87" s="272">
        <v>500</v>
      </c>
      <c r="I87" s="13">
        <v>100</v>
      </c>
      <c r="J87" s="13">
        <v>100</v>
      </c>
      <c r="K87" s="212"/>
    </row>
    <row r="88" spans="1:11" outlineLevel="1">
      <c r="A88" s="86"/>
      <c r="B88" s="88"/>
      <c r="C88" s="136" t="s">
        <v>104</v>
      </c>
      <c r="D88" s="205">
        <f t="shared" ref="D88:J88" si="9">SUM(D82:D87)</f>
        <v>5605</v>
      </c>
      <c r="E88" s="205">
        <f t="shared" si="9"/>
        <v>6640</v>
      </c>
      <c r="F88" s="205">
        <f t="shared" si="9"/>
        <v>20450</v>
      </c>
      <c r="G88" s="205">
        <f t="shared" si="9"/>
        <v>7950</v>
      </c>
      <c r="H88" s="205">
        <f t="shared" si="9"/>
        <v>25000</v>
      </c>
      <c r="I88" s="205">
        <f t="shared" si="9"/>
        <v>12600</v>
      </c>
      <c r="J88" s="205">
        <f t="shared" si="9"/>
        <v>12600</v>
      </c>
      <c r="K88" s="212"/>
    </row>
    <row r="89" spans="1:11" ht="13.5" outlineLevel="1" thickBot="1">
      <c r="A89" s="86"/>
      <c r="B89" s="88"/>
      <c r="C89" s="84"/>
      <c r="D89" s="201"/>
      <c r="E89" s="201"/>
      <c r="F89" s="201"/>
      <c r="G89" s="201"/>
      <c r="H89" s="201"/>
      <c r="I89" s="201"/>
      <c r="J89" s="201"/>
      <c r="K89" s="212"/>
    </row>
    <row r="90" spans="1:11" ht="13.5" outlineLevel="1" thickBot="1">
      <c r="A90" s="64" t="s">
        <v>6</v>
      </c>
      <c r="B90" s="65"/>
      <c r="C90" s="66"/>
      <c r="D90" s="206">
        <f t="shared" ref="D90:J90" si="10">D94</f>
        <v>3032</v>
      </c>
      <c r="E90" s="206">
        <f t="shared" si="10"/>
        <v>3164</v>
      </c>
      <c r="F90" s="206">
        <f t="shared" si="10"/>
        <v>3500</v>
      </c>
      <c r="G90" s="206">
        <f t="shared" si="10"/>
        <v>3400</v>
      </c>
      <c r="H90" s="206">
        <f t="shared" si="10"/>
        <v>3500</v>
      </c>
      <c r="I90" s="206">
        <f t="shared" si="10"/>
        <v>3500</v>
      </c>
      <c r="J90" s="206">
        <f t="shared" si="10"/>
        <v>3500</v>
      </c>
      <c r="K90" s="212"/>
    </row>
    <row r="91" spans="1:11" outlineLevel="1">
      <c r="A91" s="86"/>
      <c r="B91" s="137">
        <v>637</v>
      </c>
      <c r="C91" s="137" t="s">
        <v>21</v>
      </c>
      <c r="D91" s="208"/>
      <c r="E91" s="208"/>
      <c r="F91" s="208"/>
      <c r="G91" s="208"/>
      <c r="H91" s="208"/>
      <c r="I91" s="208"/>
      <c r="J91" s="208"/>
      <c r="K91" s="212"/>
    </row>
    <row r="92" spans="1:11" outlineLevel="1">
      <c r="A92" s="86"/>
      <c r="B92" s="89">
        <v>637005</v>
      </c>
      <c r="C92" s="90" t="s">
        <v>240</v>
      </c>
      <c r="D92" s="13">
        <v>1900</v>
      </c>
      <c r="E92" s="13">
        <v>1900</v>
      </c>
      <c r="F92" s="292">
        <v>2000</v>
      </c>
      <c r="G92" s="292">
        <v>1900</v>
      </c>
      <c r="H92" s="223">
        <v>2000</v>
      </c>
      <c r="I92" s="13">
        <v>2000</v>
      </c>
      <c r="J92" s="13">
        <v>2000</v>
      </c>
      <c r="K92" s="212"/>
    </row>
    <row r="93" spans="1:11" outlineLevel="1">
      <c r="A93" s="86"/>
      <c r="B93" s="89">
        <v>637012</v>
      </c>
      <c r="C93" s="90" t="s">
        <v>112</v>
      </c>
      <c r="D93" s="13">
        <v>1132</v>
      </c>
      <c r="E93" s="13">
        <v>1264</v>
      </c>
      <c r="F93" s="292">
        <v>1500</v>
      </c>
      <c r="G93" s="292">
        <v>1500</v>
      </c>
      <c r="H93" s="223">
        <v>1500</v>
      </c>
      <c r="I93" s="13">
        <v>1500</v>
      </c>
      <c r="J93" s="13">
        <v>1500</v>
      </c>
      <c r="K93" s="212"/>
    </row>
    <row r="94" spans="1:11" outlineLevel="1">
      <c r="A94" s="86"/>
      <c r="B94" s="88"/>
      <c r="C94" s="136" t="s">
        <v>104</v>
      </c>
      <c r="D94" s="200">
        <f t="shared" ref="D94:J94" si="11">SUM(D92:D93)</f>
        <v>3032</v>
      </c>
      <c r="E94" s="200">
        <f t="shared" si="11"/>
        <v>3164</v>
      </c>
      <c r="F94" s="200">
        <f t="shared" si="11"/>
        <v>3500</v>
      </c>
      <c r="G94" s="200">
        <f t="shared" si="11"/>
        <v>3400</v>
      </c>
      <c r="H94" s="200">
        <f t="shared" si="11"/>
        <v>3500</v>
      </c>
      <c r="I94" s="200">
        <f t="shared" si="11"/>
        <v>3500</v>
      </c>
      <c r="J94" s="200">
        <f t="shared" si="11"/>
        <v>3500</v>
      </c>
      <c r="K94" s="212"/>
    </row>
    <row r="95" spans="1:11" ht="13.5" outlineLevel="1" thickBot="1">
      <c r="A95" s="86"/>
      <c r="B95" s="88"/>
      <c r="C95" s="84"/>
      <c r="D95" s="201"/>
      <c r="E95" s="201"/>
      <c r="F95" s="201"/>
      <c r="G95" s="201"/>
      <c r="H95" s="201"/>
      <c r="I95" s="201"/>
      <c r="J95" s="201"/>
      <c r="K95" s="212"/>
    </row>
    <row r="96" spans="1:11" ht="13.5" hidden="1" outlineLevel="1" thickBot="1">
      <c r="A96" s="67" t="s">
        <v>7</v>
      </c>
      <c r="B96" s="68"/>
      <c r="C96" s="69"/>
      <c r="D96" s="201"/>
      <c r="E96" s="201"/>
      <c r="F96" s="201"/>
      <c r="G96" s="201"/>
      <c r="H96" s="201"/>
      <c r="I96" s="201"/>
      <c r="J96" s="201"/>
      <c r="K96" s="212"/>
    </row>
    <row r="97" spans="1:11" s="109" customFormat="1" ht="13.5" outlineLevel="1" thickBot="1">
      <c r="A97" s="59" t="s">
        <v>164</v>
      </c>
      <c r="B97" s="72"/>
      <c r="C97" s="73"/>
      <c r="D97" s="82">
        <f t="shared" ref="D97:J97" si="12">D101+D105+D117</f>
        <v>6739</v>
      </c>
      <c r="E97" s="82">
        <f t="shared" si="12"/>
        <v>7112</v>
      </c>
      <c r="F97" s="82">
        <f t="shared" si="12"/>
        <v>6730</v>
      </c>
      <c r="G97" s="82">
        <f t="shared" si="12"/>
        <v>8236</v>
      </c>
      <c r="H97" s="82">
        <f t="shared" si="12"/>
        <v>9580</v>
      </c>
      <c r="I97" s="82">
        <f t="shared" si="12"/>
        <v>9580</v>
      </c>
      <c r="J97" s="82">
        <f t="shared" si="12"/>
        <v>9580</v>
      </c>
      <c r="K97" s="213"/>
    </row>
    <row r="98" spans="1:11" outlineLevel="1">
      <c r="A98" s="86"/>
      <c r="B98" s="137">
        <v>637</v>
      </c>
      <c r="C98" s="142" t="s">
        <v>21</v>
      </c>
      <c r="D98" s="208"/>
      <c r="E98" s="208"/>
      <c r="F98" s="208"/>
      <c r="G98" s="208"/>
      <c r="H98" s="208"/>
      <c r="I98" s="208"/>
      <c r="J98" s="208"/>
      <c r="K98" s="212"/>
    </row>
    <row r="99" spans="1:11" outlineLevel="1">
      <c r="A99" s="86"/>
      <c r="B99" s="89">
        <v>637001</v>
      </c>
      <c r="C99" s="90" t="s">
        <v>165</v>
      </c>
      <c r="D99" s="13">
        <v>183</v>
      </c>
      <c r="E99" s="13">
        <v>183</v>
      </c>
      <c r="F99" s="292">
        <v>200</v>
      </c>
      <c r="G99" s="292">
        <v>190</v>
      </c>
      <c r="H99" s="223">
        <v>200</v>
      </c>
      <c r="I99" s="13">
        <v>200</v>
      </c>
      <c r="J99" s="13">
        <v>200</v>
      </c>
      <c r="K99" s="212"/>
    </row>
    <row r="100" spans="1:11" outlineLevel="1">
      <c r="A100" s="86"/>
      <c r="B100" s="89">
        <v>642006</v>
      </c>
      <c r="C100" s="90" t="s">
        <v>299</v>
      </c>
      <c r="D100" s="13">
        <v>80</v>
      </c>
      <c r="E100" s="13">
        <v>16</v>
      </c>
      <c r="F100" s="292">
        <v>100</v>
      </c>
      <c r="G100" s="292">
        <v>16</v>
      </c>
      <c r="H100" s="223">
        <v>20</v>
      </c>
      <c r="I100" s="13">
        <v>20</v>
      </c>
      <c r="J100" s="13">
        <v>20</v>
      </c>
      <c r="K100" s="212"/>
    </row>
    <row r="101" spans="1:11" outlineLevel="1">
      <c r="A101" s="86"/>
      <c r="B101" s="88"/>
      <c r="C101" s="136" t="s">
        <v>104</v>
      </c>
      <c r="D101" s="200">
        <f t="shared" ref="D101:J101" si="13">SUM(D99:D100)</f>
        <v>263</v>
      </c>
      <c r="E101" s="200">
        <f t="shared" si="13"/>
        <v>199</v>
      </c>
      <c r="F101" s="200">
        <f t="shared" si="13"/>
        <v>300</v>
      </c>
      <c r="G101" s="200">
        <f t="shared" si="13"/>
        <v>206</v>
      </c>
      <c r="H101" s="200">
        <f t="shared" si="13"/>
        <v>220</v>
      </c>
      <c r="I101" s="200">
        <f t="shared" si="13"/>
        <v>220</v>
      </c>
      <c r="J101" s="200">
        <f t="shared" si="13"/>
        <v>220</v>
      </c>
      <c r="K101" s="212"/>
    </row>
    <row r="102" spans="1:11" outlineLevel="1">
      <c r="A102" s="86"/>
      <c r="B102" s="88"/>
      <c r="C102" s="136"/>
      <c r="D102" s="284"/>
      <c r="E102" s="284"/>
      <c r="F102" s="284"/>
      <c r="G102" s="284"/>
      <c r="H102" s="284"/>
      <c r="I102" s="284"/>
      <c r="J102" s="284"/>
      <c r="K102" s="212"/>
    </row>
    <row r="103" spans="1:11" outlineLevel="1">
      <c r="A103" s="86"/>
      <c r="B103" s="26">
        <v>611</v>
      </c>
      <c r="C103" s="27" t="s">
        <v>26</v>
      </c>
      <c r="D103" s="279">
        <v>4799</v>
      </c>
      <c r="E103" s="279">
        <v>5123</v>
      </c>
      <c r="F103" s="292">
        <v>4900</v>
      </c>
      <c r="G103" s="292">
        <v>6500</v>
      </c>
      <c r="H103" s="223">
        <v>7150</v>
      </c>
      <c r="I103" s="215">
        <v>7150</v>
      </c>
      <c r="J103" s="215">
        <v>7150</v>
      </c>
      <c r="K103" s="212"/>
    </row>
    <row r="104" spans="1:11" outlineLevel="1">
      <c r="A104" s="86"/>
      <c r="B104" s="63">
        <v>612001</v>
      </c>
      <c r="C104" s="38" t="s">
        <v>128</v>
      </c>
      <c r="D104" s="279">
        <v>0</v>
      </c>
      <c r="E104" s="279">
        <v>0</v>
      </c>
      <c r="F104" s="292">
        <v>0</v>
      </c>
      <c r="G104" s="292">
        <v>0</v>
      </c>
      <c r="H104" s="223">
        <v>0</v>
      </c>
      <c r="I104" s="215">
        <v>0</v>
      </c>
      <c r="J104" s="215">
        <v>0</v>
      </c>
      <c r="K104" s="212"/>
    </row>
    <row r="105" spans="1:11" outlineLevel="1">
      <c r="A105" s="86"/>
      <c r="B105" s="88"/>
      <c r="C105" s="136" t="s">
        <v>104</v>
      </c>
      <c r="D105" s="200">
        <f t="shared" ref="D105:J105" si="14">SUM(D103:D104)</f>
        <v>4799</v>
      </c>
      <c r="E105" s="200">
        <f t="shared" si="14"/>
        <v>5123</v>
      </c>
      <c r="F105" s="200">
        <f t="shared" si="14"/>
        <v>4900</v>
      </c>
      <c r="G105" s="200">
        <f t="shared" si="14"/>
        <v>6500</v>
      </c>
      <c r="H105" s="200">
        <f t="shared" si="14"/>
        <v>7150</v>
      </c>
      <c r="I105" s="200">
        <f t="shared" si="14"/>
        <v>7150</v>
      </c>
      <c r="J105" s="200">
        <f t="shared" si="14"/>
        <v>7150</v>
      </c>
      <c r="K105" s="212"/>
    </row>
    <row r="106" spans="1:11" outlineLevel="1">
      <c r="A106" s="86"/>
      <c r="B106" s="88"/>
      <c r="C106" s="136"/>
      <c r="D106" s="284"/>
      <c r="E106" s="284"/>
      <c r="F106" s="284"/>
      <c r="G106" s="284"/>
      <c r="H106" s="284"/>
      <c r="I106" s="284"/>
      <c r="J106" s="284"/>
      <c r="K106" s="212"/>
    </row>
    <row r="107" spans="1:11" outlineLevel="1">
      <c r="A107" s="86"/>
      <c r="B107" s="138">
        <v>620</v>
      </c>
      <c r="C107" s="139" t="s">
        <v>22</v>
      </c>
      <c r="D107" s="201"/>
      <c r="E107" s="201"/>
      <c r="F107" s="201"/>
      <c r="G107" s="201"/>
      <c r="H107" s="201"/>
      <c r="I107" s="201"/>
      <c r="J107" s="201"/>
      <c r="K107" s="212"/>
    </row>
    <row r="108" spans="1:11" outlineLevel="1">
      <c r="A108" s="86"/>
      <c r="B108" s="63">
        <v>621</v>
      </c>
      <c r="C108" s="24" t="s">
        <v>99</v>
      </c>
      <c r="D108" s="13">
        <v>480</v>
      </c>
      <c r="E108" s="13">
        <v>0</v>
      </c>
      <c r="F108" s="292">
        <v>0</v>
      </c>
      <c r="G108" s="292">
        <v>0</v>
      </c>
      <c r="H108" s="223">
        <v>0</v>
      </c>
      <c r="I108" s="13">
        <v>0</v>
      </c>
      <c r="J108" s="13">
        <v>0</v>
      </c>
      <c r="K108" s="212"/>
    </row>
    <row r="109" spans="1:11" outlineLevel="1">
      <c r="A109" s="86"/>
      <c r="B109" s="63">
        <v>623</v>
      </c>
      <c r="C109" s="24" t="s">
        <v>100</v>
      </c>
      <c r="D109" s="13">
        <v>0</v>
      </c>
      <c r="E109" s="13">
        <v>512</v>
      </c>
      <c r="F109" s="292">
        <v>490</v>
      </c>
      <c r="G109" s="292">
        <v>490</v>
      </c>
      <c r="H109" s="223">
        <v>710</v>
      </c>
      <c r="I109" s="13">
        <v>710</v>
      </c>
      <c r="J109" s="13">
        <v>710</v>
      </c>
      <c r="K109" s="212"/>
    </row>
    <row r="110" spans="1:11" outlineLevel="1">
      <c r="A110" s="86"/>
      <c r="B110" s="63">
        <v>625001</v>
      </c>
      <c r="C110" s="24" t="s">
        <v>27</v>
      </c>
      <c r="D110" s="13">
        <v>67</v>
      </c>
      <c r="E110" s="13">
        <v>72</v>
      </c>
      <c r="F110" s="292">
        <v>70</v>
      </c>
      <c r="G110" s="292">
        <v>70</v>
      </c>
      <c r="H110" s="223">
        <v>100</v>
      </c>
      <c r="I110" s="13">
        <v>100</v>
      </c>
      <c r="J110" s="13">
        <v>100</v>
      </c>
      <c r="K110" s="212"/>
    </row>
    <row r="111" spans="1:11" outlineLevel="1">
      <c r="A111" s="86"/>
      <c r="B111" s="63">
        <v>625002</v>
      </c>
      <c r="C111" s="24" t="s">
        <v>28</v>
      </c>
      <c r="D111" s="13">
        <v>672</v>
      </c>
      <c r="E111" s="13">
        <v>717</v>
      </c>
      <c r="F111" s="292">
        <v>690</v>
      </c>
      <c r="G111" s="292">
        <v>690</v>
      </c>
      <c r="H111" s="223">
        <v>1000</v>
      </c>
      <c r="I111" s="13">
        <v>1000</v>
      </c>
      <c r="J111" s="13">
        <v>1000</v>
      </c>
      <c r="K111" s="212"/>
    </row>
    <row r="112" spans="1:11" outlineLevel="1">
      <c r="A112" s="86"/>
      <c r="B112" s="63">
        <v>625003</v>
      </c>
      <c r="C112" s="24" t="s">
        <v>29</v>
      </c>
      <c r="D112" s="13">
        <v>38</v>
      </c>
      <c r="E112" s="13">
        <v>41</v>
      </c>
      <c r="F112" s="292">
        <v>40</v>
      </c>
      <c r="G112" s="292">
        <v>40</v>
      </c>
      <c r="H112" s="223">
        <v>60</v>
      </c>
      <c r="I112" s="13">
        <v>60</v>
      </c>
      <c r="J112" s="13">
        <v>60</v>
      </c>
      <c r="K112" s="212"/>
    </row>
    <row r="113" spans="1:11" outlineLevel="1">
      <c r="A113" s="86"/>
      <c r="B113" s="63">
        <v>625004</v>
      </c>
      <c r="C113" s="24" t="s">
        <v>30</v>
      </c>
      <c r="D113" s="13">
        <v>144</v>
      </c>
      <c r="E113" s="13">
        <v>154</v>
      </c>
      <c r="F113" s="292">
        <v>0</v>
      </c>
      <c r="G113" s="292">
        <v>0</v>
      </c>
      <c r="H113" s="223">
        <v>0</v>
      </c>
      <c r="I113" s="13">
        <v>0</v>
      </c>
      <c r="J113" s="13">
        <v>0</v>
      </c>
      <c r="K113" s="212"/>
    </row>
    <row r="114" spans="1:11" outlineLevel="1">
      <c r="A114" s="86"/>
      <c r="B114" s="63">
        <v>625005</v>
      </c>
      <c r="C114" s="24" t="s">
        <v>101</v>
      </c>
      <c r="D114" s="13">
        <v>48</v>
      </c>
      <c r="E114" s="13">
        <v>51</v>
      </c>
      <c r="F114" s="292">
        <v>0</v>
      </c>
      <c r="G114" s="292">
        <v>0</v>
      </c>
      <c r="H114" s="223">
        <v>0</v>
      </c>
      <c r="I114" s="13">
        <v>0</v>
      </c>
      <c r="J114" s="13">
        <v>0</v>
      </c>
      <c r="K114" s="212"/>
    </row>
    <row r="115" spans="1:11" outlineLevel="1">
      <c r="A115" s="86"/>
      <c r="B115" s="63">
        <v>625007</v>
      </c>
      <c r="C115" s="24" t="s">
        <v>102</v>
      </c>
      <c r="D115" s="13">
        <v>228</v>
      </c>
      <c r="E115" s="13">
        <v>243</v>
      </c>
      <c r="F115" s="292">
        <v>240</v>
      </c>
      <c r="G115" s="292">
        <v>240</v>
      </c>
      <c r="H115" s="223">
        <v>340</v>
      </c>
      <c r="I115" s="13">
        <v>340</v>
      </c>
      <c r="J115" s="13">
        <v>340</v>
      </c>
      <c r="K115" s="212"/>
    </row>
    <row r="116" spans="1:11" outlineLevel="1">
      <c r="A116" s="86"/>
      <c r="B116" s="63">
        <v>627</v>
      </c>
      <c r="C116" s="24" t="s">
        <v>103</v>
      </c>
      <c r="D116" s="13">
        <v>0</v>
      </c>
      <c r="E116" s="13">
        <v>0</v>
      </c>
      <c r="F116" s="292">
        <v>0</v>
      </c>
      <c r="G116" s="292">
        <v>0</v>
      </c>
      <c r="H116" s="223">
        <v>0</v>
      </c>
      <c r="I116" s="13">
        <v>0</v>
      </c>
      <c r="J116" s="13">
        <v>0</v>
      </c>
      <c r="K116" s="212"/>
    </row>
    <row r="117" spans="1:11" outlineLevel="1">
      <c r="A117" s="86"/>
      <c r="B117" s="88"/>
      <c r="C117" s="136" t="s">
        <v>104</v>
      </c>
      <c r="D117" s="202">
        <f t="shared" ref="D117:J117" si="15">SUM(D108:D116)</f>
        <v>1677</v>
      </c>
      <c r="E117" s="202">
        <f t="shared" si="15"/>
        <v>1790</v>
      </c>
      <c r="F117" s="202">
        <f t="shared" si="15"/>
        <v>1530</v>
      </c>
      <c r="G117" s="202">
        <f t="shared" si="15"/>
        <v>1530</v>
      </c>
      <c r="H117" s="202">
        <f t="shared" si="15"/>
        <v>2210</v>
      </c>
      <c r="I117" s="202">
        <f t="shared" si="15"/>
        <v>2210</v>
      </c>
      <c r="J117" s="202">
        <f t="shared" si="15"/>
        <v>2210</v>
      </c>
      <c r="K117" s="212"/>
    </row>
    <row r="118" spans="1:11" ht="13.5" outlineLevel="1" thickBot="1">
      <c r="A118" s="86"/>
      <c r="B118" s="88"/>
      <c r="C118" s="136"/>
      <c r="D118" s="285"/>
      <c r="E118" s="285"/>
      <c r="F118" s="285"/>
      <c r="G118" s="285"/>
      <c r="H118" s="285"/>
      <c r="I118" s="285"/>
      <c r="J118" s="285"/>
      <c r="K118" s="212"/>
    </row>
    <row r="119" spans="1:11" ht="13.5" outlineLevel="1" thickBot="1">
      <c r="A119" s="286" t="s">
        <v>323</v>
      </c>
      <c r="B119" s="65"/>
      <c r="C119" s="70"/>
      <c r="D119" s="82">
        <f t="shared" ref="D119:J119" si="16">D130</f>
        <v>1897</v>
      </c>
      <c r="E119" s="82">
        <f t="shared" si="16"/>
        <v>2073</v>
      </c>
      <c r="F119" s="82">
        <f t="shared" si="16"/>
        <v>1890</v>
      </c>
      <c r="G119" s="82">
        <f t="shared" si="16"/>
        <v>5784</v>
      </c>
      <c r="H119" s="82">
        <f t="shared" si="16"/>
        <v>2900</v>
      </c>
      <c r="I119" s="82">
        <f t="shared" si="16"/>
        <v>1890</v>
      </c>
      <c r="J119" s="82">
        <f t="shared" si="16"/>
        <v>1890</v>
      </c>
      <c r="K119" s="212"/>
    </row>
    <row r="120" spans="1:11" outlineLevel="1">
      <c r="A120" s="87"/>
      <c r="B120" s="137">
        <v>637</v>
      </c>
      <c r="C120" s="142" t="s">
        <v>21</v>
      </c>
      <c r="D120" s="208"/>
      <c r="E120" s="208"/>
      <c r="F120" s="208"/>
      <c r="G120" s="208"/>
      <c r="H120" s="208"/>
      <c r="I120" s="208"/>
      <c r="J120" s="208"/>
      <c r="K120" s="212"/>
    </row>
    <row r="121" spans="1:11" outlineLevel="1">
      <c r="A121" s="86"/>
      <c r="B121" s="89">
        <v>621</v>
      </c>
      <c r="C121" s="90" t="s">
        <v>319</v>
      </c>
      <c r="D121" s="13">
        <v>0</v>
      </c>
      <c r="E121" s="13">
        <v>0</v>
      </c>
      <c r="F121" s="292">
        <v>0</v>
      </c>
      <c r="G121" s="292">
        <v>0</v>
      </c>
      <c r="H121" s="223">
        <v>0</v>
      </c>
      <c r="I121" s="13">
        <v>0</v>
      </c>
      <c r="J121" s="13">
        <v>0</v>
      </c>
      <c r="K121" s="212"/>
    </row>
    <row r="122" spans="1:11" outlineLevel="1">
      <c r="A122" s="86"/>
      <c r="B122" s="89">
        <v>625002</v>
      </c>
      <c r="C122" s="90" t="s">
        <v>320</v>
      </c>
      <c r="D122" s="13">
        <v>33</v>
      </c>
      <c r="E122" s="13">
        <v>34</v>
      </c>
      <c r="F122" s="292">
        <v>30</v>
      </c>
      <c r="G122" s="292">
        <v>110</v>
      </c>
      <c r="H122" s="223">
        <v>60</v>
      </c>
      <c r="I122" s="13">
        <v>30</v>
      </c>
      <c r="J122" s="13">
        <v>30</v>
      </c>
      <c r="K122" s="212"/>
    </row>
    <row r="123" spans="1:11" outlineLevel="1">
      <c r="A123" s="86"/>
      <c r="B123" s="89">
        <v>625003</v>
      </c>
      <c r="C123" s="90" t="s">
        <v>321</v>
      </c>
      <c r="D123" s="13">
        <v>2</v>
      </c>
      <c r="E123" s="13">
        <v>3</v>
      </c>
      <c r="F123" s="292">
        <v>2</v>
      </c>
      <c r="G123" s="292">
        <v>7</v>
      </c>
      <c r="H123" s="223">
        <v>5</v>
      </c>
      <c r="I123" s="13">
        <v>2</v>
      </c>
      <c r="J123" s="13">
        <v>2</v>
      </c>
      <c r="K123" s="212"/>
    </row>
    <row r="124" spans="1:11" outlineLevel="1">
      <c r="A124" s="86"/>
      <c r="B124" s="89">
        <v>625007</v>
      </c>
      <c r="C124" s="90" t="s">
        <v>205</v>
      </c>
      <c r="D124" s="13">
        <v>11</v>
      </c>
      <c r="E124" s="13">
        <v>11</v>
      </c>
      <c r="F124" s="292">
        <v>13</v>
      </c>
      <c r="G124" s="292">
        <v>38</v>
      </c>
      <c r="H124" s="223">
        <v>20</v>
      </c>
      <c r="I124" s="13">
        <v>13</v>
      </c>
      <c r="J124" s="13">
        <v>13</v>
      </c>
      <c r="K124" s="212"/>
    </row>
    <row r="125" spans="1:11" outlineLevel="1">
      <c r="A125" s="86"/>
      <c r="B125" s="89">
        <v>633006</v>
      </c>
      <c r="C125" s="90" t="s">
        <v>37</v>
      </c>
      <c r="D125" s="13">
        <v>1204</v>
      </c>
      <c r="E125" s="13">
        <v>120</v>
      </c>
      <c r="F125" s="292">
        <v>90</v>
      </c>
      <c r="G125" s="292">
        <v>435</v>
      </c>
      <c r="H125" s="223">
        <v>220</v>
      </c>
      <c r="I125" s="13">
        <v>90</v>
      </c>
      <c r="J125" s="13">
        <v>90</v>
      </c>
      <c r="K125" s="212"/>
    </row>
    <row r="126" spans="1:11" outlineLevel="1">
      <c r="A126" s="86"/>
      <c r="B126" s="89">
        <v>637014</v>
      </c>
      <c r="C126" s="90" t="s">
        <v>300</v>
      </c>
      <c r="D126" s="13">
        <v>0</v>
      </c>
      <c r="E126" s="13">
        <v>380</v>
      </c>
      <c r="F126" s="292">
        <v>310</v>
      </c>
      <c r="G126" s="292">
        <v>1080</v>
      </c>
      <c r="H126" s="223">
        <v>540</v>
      </c>
      <c r="I126" s="13">
        <v>310</v>
      </c>
      <c r="J126" s="13">
        <v>310</v>
      </c>
      <c r="K126" s="212"/>
    </row>
    <row r="127" spans="1:11" outlineLevel="1">
      <c r="A127" s="86"/>
      <c r="B127" s="89">
        <v>637026</v>
      </c>
      <c r="C127" s="90" t="s">
        <v>301</v>
      </c>
      <c r="D127" s="13">
        <v>0</v>
      </c>
      <c r="E127" s="13">
        <v>898</v>
      </c>
      <c r="F127" s="292">
        <v>785</v>
      </c>
      <c r="G127" s="292">
        <v>2570</v>
      </c>
      <c r="H127" s="223">
        <v>1285</v>
      </c>
      <c r="I127" s="13">
        <v>785</v>
      </c>
      <c r="J127" s="13">
        <v>785</v>
      </c>
      <c r="K127" s="212"/>
    </row>
    <row r="128" spans="1:11" outlineLevel="1">
      <c r="A128" s="86"/>
      <c r="B128" s="89">
        <v>637027</v>
      </c>
      <c r="C128" s="90" t="s">
        <v>302</v>
      </c>
      <c r="D128" s="13">
        <v>235</v>
      </c>
      <c r="E128" s="13">
        <v>360</v>
      </c>
      <c r="F128" s="292">
        <v>240</v>
      </c>
      <c r="G128" s="292">
        <v>900</v>
      </c>
      <c r="H128" s="223">
        <v>450</v>
      </c>
      <c r="I128" s="13">
        <v>240</v>
      </c>
      <c r="J128" s="13">
        <v>240</v>
      </c>
      <c r="K128" s="212"/>
    </row>
    <row r="129" spans="1:11" outlineLevel="1">
      <c r="A129" s="86"/>
      <c r="B129" s="89">
        <v>637037</v>
      </c>
      <c r="C129" s="90" t="s">
        <v>303</v>
      </c>
      <c r="D129" s="13">
        <v>412</v>
      </c>
      <c r="E129" s="13">
        <v>267</v>
      </c>
      <c r="F129" s="292">
        <v>420</v>
      </c>
      <c r="G129" s="292">
        <v>644</v>
      </c>
      <c r="H129" s="223">
        <v>320</v>
      </c>
      <c r="I129" s="13">
        <v>420</v>
      </c>
      <c r="J129" s="13">
        <v>420</v>
      </c>
      <c r="K129" s="212"/>
    </row>
    <row r="130" spans="1:11" outlineLevel="1">
      <c r="A130" s="86"/>
      <c r="B130" s="88"/>
      <c r="C130" s="136" t="s">
        <v>104</v>
      </c>
      <c r="D130" s="25">
        <f t="shared" ref="D130:J130" si="17">SUM(D121:D129)</f>
        <v>1897</v>
      </c>
      <c r="E130" s="25">
        <f t="shared" si="17"/>
        <v>2073</v>
      </c>
      <c r="F130" s="25">
        <f t="shared" si="17"/>
        <v>1890</v>
      </c>
      <c r="G130" s="25">
        <f t="shared" si="17"/>
        <v>5784</v>
      </c>
      <c r="H130" s="25">
        <f t="shared" si="17"/>
        <v>2900</v>
      </c>
      <c r="I130" s="25">
        <f t="shared" si="17"/>
        <v>1890</v>
      </c>
      <c r="J130" s="25">
        <f t="shared" si="17"/>
        <v>1890</v>
      </c>
      <c r="K130" s="212"/>
    </row>
    <row r="131" spans="1:11" ht="13.5" outlineLevel="1" thickBot="1">
      <c r="A131" s="86"/>
      <c r="B131" s="88"/>
      <c r="C131" s="136"/>
      <c r="D131" s="285"/>
      <c r="E131" s="285"/>
      <c r="F131" s="285"/>
      <c r="G131" s="285"/>
      <c r="H131" s="285"/>
      <c r="I131" s="285"/>
      <c r="J131" s="285"/>
      <c r="K131" s="212"/>
    </row>
    <row r="132" spans="1:11" ht="13.5" hidden="1" outlineLevel="1" thickBot="1">
      <c r="A132" s="86"/>
      <c r="B132" s="88"/>
      <c r="C132" s="171"/>
      <c r="D132" s="208"/>
      <c r="E132" s="208"/>
      <c r="F132" s="208"/>
      <c r="G132" s="208"/>
      <c r="H132" s="208"/>
      <c r="I132" s="208"/>
      <c r="J132" s="208"/>
      <c r="K132" s="212"/>
    </row>
    <row r="133" spans="1:11" ht="13.5" outlineLevel="1" thickBot="1">
      <c r="A133" s="64" t="s">
        <v>8</v>
      </c>
      <c r="B133" s="65"/>
      <c r="C133" s="70"/>
      <c r="D133" s="82">
        <f t="shared" ref="D133:J133" si="18">D137</f>
        <v>0</v>
      </c>
      <c r="E133" s="82">
        <f t="shared" si="18"/>
        <v>70</v>
      </c>
      <c r="F133" s="82">
        <f t="shared" si="18"/>
        <v>200</v>
      </c>
      <c r="G133" s="82">
        <f t="shared" si="18"/>
        <v>200</v>
      </c>
      <c r="H133" s="82">
        <f t="shared" si="18"/>
        <v>200</v>
      </c>
      <c r="I133" s="82">
        <f t="shared" si="18"/>
        <v>200</v>
      </c>
      <c r="J133" s="82">
        <f t="shared" si="18"/>
        <v>200</v>
      </c>
      <c r="K133" s="212"/>
    </row>
    <row r="134" spans="1:11" outlineLevel="1">
      <c r="A134" s="87"/>
      <c r="B134" s="137">
        <v>637</v>
      </c>
      <c r="C134" s="142" t="s">
        <v>21</v>
      </c>
      <c r="D134" s="208"/>
      <c r="E134" s="208"/>
      <c r="F134" s="208"/>
      <c r="G134" s="208"/>
      <c r="H134" s="208"/>
      <c r="I134" s="208"/>
      <c r="J134" s="208"/>
      <c r="K134" s="212"/>
    </row>
    <row r="135" spans="1:11" outlineLevel="1">
      <c r="A135" s="86"/>
      <c r="B135" s="89">
        <v>637005</v>
      </c>
      <c r="C135" s="90" t="s">
        <v>113</v>
      </c>
      <c r="D135" s="13">
        <v>0</v>
      </c>
      <c r="E135" s="13">
        <v>70</v>
      </c>
      <c r="F135" s="292">
        <v>200</v>
      </c>
      <c r="G135" s="292">
        <v>200</v>
      </c>
      <c r="H135" s="223">
        <v>200</v>
      </c>
      <c r="I135" s="13">
        <v>200</v>
      </c>
      <c r="J135" s="13">
        <v>200</v>
      </c>
      <c r="K135" s="212"/>
    </row>
    <row r="136" spans="1:11" outlineLevel="1">
      <c r="A136" s="86"/>
      <c r="B136" s="89">
        <v>633004</v>
      </c>
      <c r="C136" s="90" t="s">
        <v>206</v>
      </c>
      <c r="D136" s="13">
        <v>0</v>
      </c>
      <c r="E136" s="13">
        <v>0</v>
      </c>
      <c r="F136" s="292">
        <v>0</v>
      </c>
      <c r="G136" s="292">
        <v>0</v>
      </c>
      <c r="H136" s="223">
        <v>0</v>
      </c>
      <c r="I136" s="13">
        <v>0</v>
      </c>
      <c r="J136" s="13">
        <v>0</v>
      </c>
      <c r="K136" s="212"/>
    </row>
    <row r="137" spans="1:11" outlineLevel="1">
      <c r="A137" s="86"/>
      <c r="B137" s="88"/>
      <c r="C137" s="136" t="s">
        <v>104</v>
      </c>
      <c r="D137" s="25">
        <f t="shared" ref="D137:J137" si="19">SUM(D135:D136)</f>
        <v>0</v>
      </c>
      <c r="E137" s="25">
        <f t="shared" si="19"/>
        <v>70</v>
      </c>
      <c r="F137" s="25">
        <f t="shared" si="19"/>
        <v>200</v>
      </c>
      <c r="G137" s="25">
        <f t="shared" si="19"/>
        <v>200</v>
      </c>
      <c r="H137" s="25">
        <f t="shared" si="19"/>
        <v>200</v>
      </c>
      <c r="I137" s="25">
        <f t="shared" si="19"/>
        <v>200</v>
      </c>
      <c r="J137" s="25">
        <f t="shared" si="19"/>
        <v>200</v>
      </c>
      <c r="K137" s="212"/>
    </row>
    <row r="138" spans="1:11" ht="13.5" outlineLevel="1" thickBot="1">
      <c r="A138" s="86"/>
      <c r="B138" s="88"/>
      <c r="C138" s="136"/>
      <c r="D138" s="208"/>
      <c r="E138" s="208"/>
      <c r="F138" s="208"/>
      <c r="G138" s="208"/>
      <c r="H138" s="208"/>
      <c r="I138" s="208"/>
      <c r="J138" s="208"/>
      <c r="K138" s="212"/>
    </row>
    <row r="139" spans="1:11" ht="13.5" outlineLevel="1" thickBot="1">
      <c r="A139" s="64" t="s">
        <v>176</v>
      </c>
      <c r="B139" s="65"/>
      <c r="C139" s="70"/>
      <c r="D139" s="82">
        <f t="shared" ref="D139:J139" si="20">D145+D155+D161</f>
        <v>32365</v>
      </c>
      <c r="E139" s="82">
        <f t="shared" si="20"/>
        <v>34759</v>
      </c>
      <c r="F139" s="82">
        <f t="shared" si="20"/>
        <v>35120</v>
      </c>
      <c r="G139" s="82">
        <f t="shared" si="20"/>
        <v>35190</v>
      </c>
      <c r="H139" s="82">
        <f t="shared" si="20"/>
        <v>38090</v>
      </c>
      <c r="I139" s="82">
        <f t="shared" si="20"/>
        <v>37990</v>
      </c>
      <c r="J139" s="82">
        <f t="shared" si="20"/>
        <v>37990</v>
      </c>
      <c r="K139" s="212"/>
    </row>
    <row r="140" spans="1:11" outlineLevel="1">
      <c r="A140" s="87"/>
      <c r="B140" s="137">
        <v>610</v>
      </c>
      <c r="C140" s="142" t="s">
        <v>26</v>
      </c>
      <c r="D140" s="208"/>
      <c r="E140" s="208"/>
      <c r="F140" s="208"/>
      <c r="G140" s="208"/>
      <c r="H140" s="208"/>
      <c r="I140" s="208"/>
      <c r="J140" s="208"/>
      <c r="K140" s="212"/>
    </row>
    <row r="141" spans="1:11" outlineLevel="1">
      <c r="A141" s="86"/>
      <c r="B141" s="26">
        <v>611</v>
      </c>
      <c r="C141" s="27" t="s">
        <v>26</v>
      </c>
      <c r="D141" s="13">
        <v>17258</v>
      </c>
      <c r="E141" s="13">
        <v>17368</v>
      </c>
      <c r="F141" s="292">
        <v>19500</v>
      </c>
      <c r="G141" s="292">
        <v>19500</v>
      </c>
      <c r="H141" s="223">
        <v>21450</v>
      </c>
      <c r="I141" s="13">
        <v>21450</v>
      </c>
      <c r="J141" s="13">
        <v>21450</v>
      </c>
      <c r="K141" s="212"/>
    </row>
    <row r="142" spans="1:11" outlineLevel="1">
      <c r="A142" s="86"/>
      <c r="B142" s="63">
        <v>612001</v>
      </c>
      <c r="C142" s="38" t="s">
        <v>128</v>
      </c>
      <c r="D142" s="13">
        <v>4673</v>
      </c>
      <c r="E142" s="13">
        <v>4490</v>
      </c>
      <c r="F142" s="292">
        <v>5520</v>
      </c>
      <c r="G142" s="292">
        <v>5520</v>
      </c>
      <c r="H142" s="223">
        <v>5520</v>
      </c>
      <c r="I142" s="13">
        <v>5520</v>
      </c>
      <c r="J142" s="13">
        <v>5520</v>
      </c>
      <c r="K142" s="212"/>
    </row>
    <row r="143" spans="1:11" outlineLevel="1">
      <c r="A143" s="86"/>
      <c r="B143" s="63">
        <v>614</v>
      </c>
      <c r="C143" s="38" t="s">
        <v>257</v>
      </c>
      <c r="D143" s="13">
        <v>1537</v>
      </c>
      <c r="E143" s="13">
        <v>2000</v>
      </c>
      <c r="F143" s="292">
        <v>0</v>
      </c>
      <c r="G143" s="292">
        <v>0</v>
      </c>
      <c r="H143" s="223">
        <v>0</v>
      </c>
      <c r="I143" s="13">
        <v>0</v>
      </c>
      <c r="J143" s="13">
        <v>0</v>
      </c>
      <c r="K143" s="212"/>
    </row>
    <row r="144" spans="1:11" outlineLevel="1">
      <c r="A144" s="86"/>
      <c r="B144" s="63">
        <v>614</v>
      </c>
      <c r="C144" s="38" t="s">
        <v>158</v>
      </c>
      <c r="D144" s="13">
        <v>0</v>
      </c>
      <c r="E144" s="13">
        <v>984</v>
      </c>
      <c r="F144" s="292">
        <v>0</v>
      </c>
      <c r="G144" s="292">
        <v>0</v>
      </c>
      <c r="H144" s="223">
        <v>0</v>
      </c>
      <c r="I144" s="13">
        <v>0</v>
      </c>
      <c r="J144" s="13">
        <v>0</v>
      </c>
      <c r="K144" s="212"/>
    </row>
    <row r="145" spans="1:11" outlineLevel="1">
      <c r="A145" s="86"/>
      <c r="B145" s="88"/>
      <c r="C145" s="136" t="s">
        <v>104</v>
      </c>
      <c r="D145" s="207">
        <f t="shared" ref="D145" si="21">SUM(D141:D144)</f>
        <v>23468</v>
      </c>
      <c r="E145" s="207">
        <f t="shared" ref="E145:I145" si="22">SUM(E141:E144)</f>
        <v>24842</v>
      </c>
      <c r="F145" s="207">
        <f t="shared" si="22"/>
        <v>25020</v>
      </c>
      <c r="G145" s="207">
        <f t="shared" si="22"/>
        <v>25020</v>
      </c>
      <c r="H145" s="207">
        <f t="shared" si="22"/>
        <v>26970</v>
      </c>
      <c r="I145" s="207">
        <f t="shared" si="22"/>
        <v>26970</v>
      </c>
      <c r="J145" s="207">
        <f t="shared" ref="J145" si="23">SUM(J141:J144)</f>
        <v>26970</v>
      </c>
      <c r="K145" s="212"/>
    </row>
    <row r="146" spans="1:11" outlineLevel="1">
      <c r="A146" s="86"/>
      <c r="B146" s="138">
        <v>620</v>
      </c>
      <c r="C146" s="139" t="s">
        <v>22</v>
      </c>
      <c r="D146" s="208"/>
      <c r="E146" s="208"/>
      <c r="F146" s="208"/>
      <c r="G146" s="208"/>
      <c r="H146" s="208"/>
      <c r="I146" s="208"/>
      <c r="J146" s="208"/>
      <c r="K146" s="212"/>
    </row>
    <row r="147" spans="1:11" outlineLevel="1">
      <c r="A147" s="86"/>
      <c r="B147" s="63">
        <v>621</v>
      </c>
      <c r="C147" s="38" t="s">
        <v>99</v>
      </c>
      <c r="D147" s="13">
        <v>2380</v>
      </c>
      <c r="E147" s="13">
        <v>2504</v>
      </c>
      <c r="F147" s="292">
        <v>2500</v>
      </c>
      <c r="G147" s="292">
        <v>2500</v>
      </c>
      <c r="H147" s="223">
        <v>2750</v>
      </c>
      <c r="I147" s="13">
        <v>2750</v>
      </c>
      <c r="J147" s="13">
        <v>2750</v>
      </c>
      <c r="K147" s="212"/>
    </row>
    <row r="148" spans="1:11" outlineLevel="1">
      <c r="A148" s="86"/>
      <c r="B148" s="63">
        <v>623</v>
      </c>
      <c r="C148" s="38" t="s">
        <v>100</v>
      </c>
      <c r="D148" s="13">
        <v>0</v>
      </c>
      <c r="E148" s="13">
        <v>0</v>
      </c>
      <c r="F148" s="292">
        <v>0</v>
      </c>
      <c r="G148" s="292">
        <v>0</v>
      </c>
      <c r="H148" s="223">
        <v>0</v>
      </c>
      <c r="I148" s="13">
        <v>0</v>
      </c>
      <c r="J148" s="13">
        <v>0</v>
      </c>
      <c r="K148" s="212"/>
    </row>
    <row r="149" spans="1:11" outlineLevel="1">
      <c r="A149" s="86"/>
      <c r="B149" s="63">
        <v>625001</v>
      </c>
      <c r="C149" s="38" t="s">
        <v>27</v>
      </c>
      <c r="D149" s="13">
        <v>333</v>
      </c>
      <c r="E149" s="13">
        <v>350</v>
      </c>
      <c r="F149" s="292">
        <v>350</v>
      </c>
      <c r="G149" s="292">
        <v>350</v>
      </c>
      <c r="H149" s="223">
        <v>390</v>
      </c>
      <c r="I149" s="13">
        <v>390</v>
      </c>
      <c r="J149" s="13">
        <v>390</v>
      </c>
      <c r="K149" s="212"/>
    </row>
    <row r="150" spans="1:11" outlineLevel="1">
      <c r="A150" s="86"/>
      <c r="B150" s="63">
        <v>625002</v>
      </c>
      <c r="C150" s="38" t="s">
        <v>28</v>
      </c>
      <c r="D150" s="13">
        <v>3332</v>
      </c>
      <c r="E150" s="13">
        <v>3505</v>
      </c>
      <c r="F150" s="292">
        <v>3500</v>
      </c>
      <c r="G150" s="292">
        <v>3500</v>
      </c>
      <c r="H150" s="223">
        <v>3800</v>
      </c>
      <c r="I150" s="13">
        <v>3800</v>
      </c>
      <c r="J150" s="13">
        <v>3800</v>
      </c>
      <c r="K150" s="212"/>
    </row>
    <row r="151" spans="1:11" outlineLevel="1">
      <c r="A151" s="86"/>
      <c r="B151" s="63">
        <v>625003</v>
      </c>
      <c r="C151" s="38" t="s">
        <v>29</v>
      </c>
      <c r="D151" s="13">
        <v>190</v>
      </c>
      <c r="E151" s="13">
        <v>200</v>
      </c>
      <c r="F151" s="292">
        <v>210</v>
      </c>
      <c r="G151" s="292">
        <v>210</v>
      </c>
      <c r="H151" s="223">
        <v>230</v>
      </c>
      <c r="I151" s="13">
        <v>230</v>
      </c>
      <c r="J151" s="13">
        <v>230</v>
      </c>
      <c r="K151" s="212"/>
    </row>
    <row r="152" spans="1:11" outlineLevel="1">
      <c r="A152" s="86"/>
      <c r="B152" s="63">
        <v>625004</v>
      </c>
      <c r="C152" s="38" t="s">
        <v>30</v>
      </c>
      <c r="D152" s="13">
        <v>714</v>
      </c>
      <c r="E152" s="13">
        <v>751</v>
      </c>
      <c r="F152" s="292">
        <v>750</v>
      </c>
      <c r="G152" s="292">
        <v>750</v>
      </c>
      <c r="H152" s="223">
        <v>820</v>
      </c>
      <c r="I152" s="13">
        <v>820</v>
      </c>
      <c r="J152" s="13">
        <v>820</v>
      </c>
      <c r="K152" s="212"/>
    </row>
    <row r="153" spans="1:11" outlineLevel="1">
      <c r="A153" s="86"/>
      <c r="B153" s="63">
        <v>625005</v>
      </c>
      <c r="C153" s="38" t="s">
        <v>101</v>
      </c>
      <c r="D153" s="13">
        <v>238</v>
      </c>
      <c r="E153" s="13">
        <v>250</v>
      </c>
      <c r="F153" s="292">
        <v>250</v>
      </c>
      <c r="G153" s="292">
        <v>250</v>
      </c>
      <c r="H153" s="223">
        <v>280</v>
      </c>
      <c r="I153" s="13">
        <v>280</v>
      </c>
      <c r="J153" s="13">
        <v>280</v>
      </c>
      <c r="K153" s="212"/>
    </row>
    <row r="154" spans="1:11" outlineLevel="1">
      <c r="A154" s="86"/>
      <c r="B154" s="63">
        <v>625007</v>
      </c>
      <c r="C154" s="38" t="s">
        <v>102</v>
      </c>
      <c r="D154" s="13">
        <v>1130</v>
      </c>
      <c r="E154" s="13">
        <v>1189</v>
      </c>
      <c r="F154" s="292">
        <v>1190</v>
      </c>
      <c r="G154" s="292">
        <v>1190</v>
      </c>
      <c r="H154" s="223">
        <v>1300</v>
      </c>
      <c r="I154" s="13">
        <v>1300</v>
      </c>
      <c r="J154" s="13">
        <v>1300</v>
      </c>
      <c r="K154" s="212"/>
    </row>
    <row r="155" spans="1:11" outlineLevel="1">
      <c r="A155" s="86"/>
      <c r="B155" s="164"/>
      <c r="C155" s="186" t="s">
        <v>104</v>
      </c>
      <c r="D155" s="207">
        <f t="shared" ref="D155:J155" si="24">SUM(D147:D154)</f>
        <v>8317</v>
      </c>
      <c r="E155" s="207">
        <f t="shared" si="24"/>
        <v>8749</v>
      </c>
      <c r="F155" s="207">
        <f t="shared" si="24"/>
        <v>8750</v>
      </c>
      <c r="G155" s="207">
        <f t="shared" si="24"/>
        <v>8750</v>
      </c>
      <c r="H155" s="207">
        <f t="shared" si="24"/>
        <v>9570</v>
      </c>
      <c r="I155" s="207">
        <f t="shared" si="24"/>
        <v>9570</v>
      </c>
      <c r="J155" s="207">
        <f t="shared" si="24"/>
        <v>9570</v>
      </c>
      <c r="K155" s="212"/>
    </row>
    <row r="156" spans="1:11" outlineLevel="1">
      <c r="A156" s="86"/>
      <c r="B156" s="137">
        <v>634</v>
      </c>
      <c r="C156" s="139" t="s">
        <v>50</v>
      </c>
      <c r="D156" s="208"/>
      <c r="E156" s="208"/>
      <c r="F156" s="208"/>
      <c r="G156" s="208"/>
      <c r="H156" s="208"/>
      <c r="I156" s="208"/>
      <c r="J156" s="208"/>
      <c r="K156" s="212"/>
    </row>
    <row r="157" spans="1:11" outlineLevel="1">
      <c r="A157" s="86"/>
      <c r="B157" s="187">
        <v>633006</v>
      </c>
      <c r="C157" s="243" t="s">
        <v>37</v>
      </c>
      <c r="D157" s="13">
        <v>0</v>
      </c>
      <c r="E157" s="13">
        <v>0</v>
      </c>
      <c r="F157" s="292">
        <v>50</v>
      </c>
      <c r="G157" s="292">
        <v>50</v>
      </c>
      <c r="H157" s="223">
        <v>50</v>
      </c>
      <c r="I157" s="13">
        <v>50</v>
      </c>
      <c r="J157" s="13">
        <v>50</v>
      </c>
      <c r="K157" s="212"/>
    </row>
    <row r="158" spans="1:11" outlineLevel="1">
      <c r="A158" s="86"/>
      <c r="B158" s="187">
        <v>633002</v>
      </c>
      <c r="C158" s="243" t="s">
        <v>36</v>
      </c>
      <c r="D158" s="13">
        <v>0</v>
      </c>
      <c r="E158" s="13">
        <v>0</v>
      </c>
      <c r="F158" s="292">
        <v>0</v>
      </c>
      <c r="G158" s="292">
        <v>500</v>
      </c>
      <c r="H158" s="223">
        <v>500</v>
      </c>
      <c r="I158" s="13">
        <v>0</v>
      </c>
      <c r="J158" s="13">
        <v>0</v>
      </c>
      <c r="K158" s="212"/>
    </row>
    <row r="159" spans="1:11" outlineLevel="1">
      <c r="A159" s="86"/>
      <c r="B159" s="187">
        <v>633010</v>
      </c>
      <c r="C159" s="188" t="s">
        <v>270</v>
      </c>
      <c r="D159" s="13">
        <v>0</v>
      </c>
      <c r="E159" s="13">
        <v>351</v>
      </c>
      <c r="F159" s="292">
        <v>500</v>
      </c>
      <c r="G159" s="292">
        <v>20</v>
      </c>
      <c r="H159" s="223">
        <v>100</v>
      </c>
      <c r="I159" s="13">
        <v>500</v>
      </c>
      <c r="J159" s="13">
        <v>500</v>
      </c>
      <c r="K159" s="212"/>
    </row>
    <row r="160" spans="1:11" outlineLevel="1">
      <c r="A160" s="86"/>
      <c r="B160" s="187">
        <v>634001</v>
      </c>
      <c r="C160" s="188" t="s">
        <v>271</v>
      </c>
      <c r="D160" s="13">
        <v>580</v>
      </c>
      <c r="E160" s="13">
        <v>817</v>
      </c>
      <c r="F160" s="292">
        <v>800</v>
      </c>
      <c r="G160" s="292">
        <v>850</v>
      </c>
      <c r="H160" s="223">
        <v>900</v>
      </c>
      <c r="I160" s="13">
        <v>900</v>
      </c>
      <c r="J160" s="13">
        <v>900</v>
      </c>
      <c r="K160" s="212"/>
    </row>
    <row r="161" spans="1:11" outlineLevel="1">
      <c r="A161" s="86"/>
      <c r="B161" s="189"/>
      <c r="C161" s="190" t="s">
        <v>104</v>
      </c>
      <c r="D161" s="207">
        <f t="shared" ref="D161:J161" si="25">SUM(D157:D160)</f>
        <v>580</v>
      </c>
      <c r="E161" s="207">
        <f t="shared" si="25"/>
        <v>1168</v>
      </c>
      <c r="F161" s="207">
        <f t="shared" si="25"/>
        <v>1350</v>
      </c>
      <c r="G161" s="207">
        <f t="shared" si="25"/>
        <v>1420</v>
      </c>
      <c r="H161" s="207">
        <f t="shared" si="25"/>
        <v>1550</v>
      </c>
      <c r="I161" s="207">
        <f t="shared" si="25"/>
        <v>1450</v>
      </c>
      <c r="J161" s="207">
        <f t="shared" si="25"/>
        <v>1450</v>
      </c>
      <c r="K161" s="212"/>
    </row>
    <row r="162" spans="1:11" outlineLevel="1">
      <c r="A162" s="86"/>
      <c r="B162" s="189"/>
      <c r="C162" s="190"/>
      <c r="D162" s="208"/>
      <c r="E162" s="208"/>
      <c r="F162" s="208"/>
      <c r="G162" s="208"/>
      <c r="H162" s="208"/>
      <c r="I162" s="208"/>
      <c r="J162" s="208"/>
      <c r="K162" s="212"/>
    </row>
    <row r="163" spans="1:11" ht="13.5" outlineLevel="1" thickBot="1">
      <c r="A163" s="86"/>
      <c r="B163" s="164"/>
      <c r="C163" s="186"/>
      <c r="D163" s="208"/>
      <c r="E163" s="208"/>
      <c r="F163" s="208"/>
      <c r="G163" s="208"/>
      <c r="H163" s="208"/>
      <c r="I163" s="208"/>
      <c r="J163" s="208"/>
      <c r="K163" s="212"/>
    </row>
    <row r="164" spans="1:11" ht="13.5" outlineLevel="1" thickBot="1">
      <c r="A164" s="64" t="s">
        <v>68</v>
      </c>
      <c r="B164" s="184"/>
      <c r="C164" s="185"/>
      <c r="D164" s="82">
        <f t="shared" ref="D164:J164" si="26">D167+D171</f>
        <v>652</v>
      </c>
      <c r="E164" s="82">
        <f t="shared" si="26"/>
        <v>322</v>
      </c>
      <c r="F164" s="82">
        <f t="shared" si="26"/>
        <v>650</v>
      </c>
      <c r="G164" s="82">
        <f t="shared" si="26"/>
        <v>1153</v>
      </c>
      <c r="H164" s="82">
        <f t="shared" si="26"/>
        <v>1150</v>
      </c>
      <c r="I164" s="82">
        <f t="shared" si="26"/>
        <v>850</v>
      </c>
      <c r="J164" s="82">
        <f t="shared" si="26"/>
        <v>850</v>
      </c>
      <c r="K164" s="212"/>
    </row>
    <row r="165" spans="1:11" outlineLevel="1">
      <c r="A165" s="87"/>
      <c r="B165" s="137">
        <v>633</v>
      </c>
      <c r="C165" s="137" t="s">
        <v>19</v>
      </c>
      <c r="D165" s="208"/>
      <c r="E165" s="208"/>
      <c r="F165" s="208"/>
      <c r="G165" s="208"/>
      <c r="H165" s="208"/>
      <c r="I165" s="208"/>
      <c r="J165" s="208"/>
      <c r="K165" s="212"/>
    </row>
    <row r="166" spans="1:11" outlineLevel="1">
      <c r="A166" s="86"/>
      <c r="B166" s="89">
        <v>633007</v>
      </c>
      <c r="C166" s="90" t="s">
        <v>114</v>
      </c>
      <c r="D166" s="13">
        <v>0</v>
      </c>
      <c r="E166" s="13">
        <v>0</v>
      </c>
      <c r="F166" s="292">
        <v>150</v>
      </c>
      <c r="G166" s="292">
        <v>0</v>
      </c>
      <c r="H166" s="223">
        <v>150</v>
      </c>
      <c r="I166" s="13">
        <v>150</v>
      </c>
      <c r="J166" s="13">
        <v>150</v>
      </c>
      <c r="K166" s="212"/>
    </row>
    <row r="167" spans="1:11" outlineLevel="1">
      <c r="A167" s="86"/>
      <c r="B167" s="88"/>
      <c r="C167" s="136" t="s">
        <v>104</v>
      </c>
      <c r="D167" s="200">
        <f t="shared" ref="D167:J167" si="27">SUM(D166)</f>
        <v>0</v>
      </c>
      <c r="E167" s="200">
        <f t="shared" si="27"/>
        <v>0</v>
      </c>
      <c r="F167" s="200">
        <f t="shared" si="27"/>
        <v>150</v>
      </c>
      <c r="G167" s="200">
        <f t="shared" si="27"/>
        <v>0</v>
      </c>
      <c r="H167" s="200">
        <f t="shared" si="27"/>
        <v>150</v>
      </c>
      <c r="I167" s="200">
        <f t="shared" si="27"/>
        <v>150</v>
      </c>
      <c r="J167" s="200">
        <f t="shared" si="27"/>
        <v>150</v>
      </c>
      <c r="K167" s="212"/>
    </row>
    <row r="168" spans="1:11" outlineLevel="1">
      <c r="A168" s="86"/>
      <c r="B168" s="88"/>
      <c r="C168" s="84"/>
      <c r="D168" s="208"/>
      <c r="E168" s="208"/>
      <c r="F168" s="208"/>
      <c r="G168" s="208"/>
      <c r="H168" s="208"/>
      <c r="I168" s="208"/>
      <c r="J168" s="208"/>
      <c r="K168" s="212"/>
    </row>
    <row r="169" spans="1:11" outlineLevel="1">
      <c r="A169" s="86"/>
      <c r="B169" s="137">
        <v>637</v>
      </c>
      <c r="C169" s="137" t="s">
        <v>21</v>
      </c>
      <c r="D169" s="208"/>
      <c r="E169" s="208"/>
      <c r="F169" s="208"/>
      <c r="G169" s="208"/>
      <c r="H169" s="208"/>
      <c r="I169" s="208"/>
      <c r="J169" s="208"/>
      <c r="K169" s="212"/>
    </row>
    <row r="170" spans="1:11" outlineLevel="1">
      <c r="A170" s="86"/>
      <c r="B170" s="89">
        <v>637005</v>
      </c>
      <c r="C170" s="90" t="s">
        <v>115</v>
      </c>
      <c r="D170" s="13">
        <v>652</v>
      </c>
      <c r="E170" s="13">
        <v>322</v>
      </c>
      <c r="F170" s="292">
        <v>500</v>
      </c>
      <c r="G170" s="292">
        <v>1153</v>
      </c>
      <c r="H170" s="223">
        <v>1000</v>
      </c>
      <c r="I170" s="13">
        <v>700</v>
      </c>
      <c r="J170" s="13">
        <v>700</v>
      </c>
      <c r="K170" s="212"/>
    </row>
    <row r="171" spans="1:11" outlineLevel="1">
      <c r="A171" s="86"/>
      <c r="B171" s="88"/>
      <c r="C171" s="136" t="s">
        <v>104</v>
      </c>
      <c r="D171" s="200">
        <f t="shared" ref="D171:J171" si="28">SUM(D170)</f>
        <v>652</v>
      </c>
      <c r="E171" s="200">
        <f t="shared" si="28"/>
        <v>322</v>
      </c>
      <c r="F171" s="200">
        <f t="shared" si="28"/>
        <v>500</v>
      </c>
      <c r="G171" s="200">
        <f t="shared" si="28"/>
        <v>1153</v>
      </c>
      <c r="H171" s="200">
        <f t="shared" si="28"/>
        <v>1000</v>
      </c>
      <c r="I171" s="200">
        <f t="shared" si="28"/>
        <v>700</v>
      </c>
      <c r="J171" s="200">
        <f t="shared" si="28"/>
        <v>700</v>
      </c>
      <c r="K171" s="212"/>
    </row>
    <row r="172" spans="1:11" ht="13.5" outlineLevel="1" thickBot="1">
      <c r="A172" s="86"/>
      <c r="B172" s="88"/>
      <c r="C172" s="84"/>
      <c r="D172" s="208"/>
      <c r="E172" s="208"/>
      <c r="F172" s="208"/>
      <c r="G172" s="208"/>
      <c r="H172" s="208"/>
      <c r="I172" s="208"/>
      <c r="J172" s="208"/>
      <c r="K172" s="212"/>
    </row>
    <row r="173" spans="1:11" ht="13.5" outlineLevel="1" thickBot="1">
      <c r="A173" s="64" t="s">
        <v>10</v>
      </c>
      <c r="B173" s="65"/>
      <c r="C173" s="70"/>
      <c r="D173" s="82">
        <f t="shared" ref="D173:J173" si="29">D177</f>
        <v>70690</v>
      </c>
      <c r="E173" s="82">
        <f t="shared" si="29"/>
        <v>20127</v>
      </c>
      <c r="F173" s="82">
        <f t="shared" si="29"/>
        <v>50000</v>
      </c>
      <c r="G173" s="82">
        <f t="shared" si="29"/>
        <v>63570</v>
      </c>
      <c r="H173" s="82">
        <f t="shared" si="29"/>
        <v>129110</v>
      </c>
      <c r="I173" s="82">
        <f t="shared" si="29"/>
        <v>35590</v>
      </c>
      <c r="J173" s="82">
        <f t="shared" si="29"/>
        <v>35590</v>
      </c>
      <c r="K173" s="212"/>
    </row>
    <row r="174" spans="1:11" outlineLevel="1">
      <c r="A174" s="86"/>
      <c r="B174" s="87">
        <v>635</v>
      </c>
      <c r="C174" s="87" t="s">
        <v>20</v>
      </c>
      <c r="D174" s="208"/>
      <c r="E174" s="208"/>
      <c r="F174" s="208"/>
      <c r="G174" s="208"/>
      <c r="H174" s="208"/>
      <c r="I174" s="208"/>
      <c r="J174" s="208"/>
      <c r="K174" s="212"/>
    </row>
    <row r="175" spans="1:11" outlineLevel="1">
      <c r="A175" s="86"/>
      <c r="B175" s="89">
        <v>635006</v>
      </c>
      <c r="C175" s="90" t="s">
        <v>322</v>
      </c>
      <c r="D175" s="13">
        <v>70290</v>
      </c>
      <c r="E175" s="13">
        <v>6602</v>
      </c>
      <c r="F175" s="292">
        <v>45000</v>
      </c>
      <c r="G175" s="292">
        <v>63570</v>
      </c>
      <c r="H175" s="223">
        <v>124110</v>
      </c>
      <c r="I175" s="13">
        <v>30590</v>
      </c>
      <c r="J175" s="13">
        <v>30590</v>
      </c>
      <c r="K175" s="212"/>
    </row>
    <row r="176" spans="1:11" outlineLevel="1">
      <c r="A176" s="86"/>
      <c r="B176" s="89">
        <v>633006</v>
      </c>
      <c r="C176" s="90" t="s">
        <v>215</v>
      </c>
      <c r="D176" s="13">
        <v>400</v>
      </c>
      <c r="E176" s="13">
        <v>13525</v>
      </c>
      <c r="F176" s="292">
        <v>5000</v>
      </c>
      <c r="G176" s="292">
        <v>0</v>
      </c>
      <c r="H176" s="223">
        <v>5000</v>
      </c>
      <c r="I176" s="13">
        <v>5000</v>
      </c>
      <c r="J176" s="13">
        <v>5000</v>
      </c>
      <c r="K176" s="212"/>
    </row>
    <row r="177" spans="1:11" outlineLevel="1">
      <c r="A177" s="86"/>
      <c r="B177" s="88"/>
      <c r="C177" s="136" t="s">
        <v>104</v>
      </c>
      <c r="D177" s="25">
        <f t="shared" ref="D177:J177" si="30">SUM(D175:D176)</f>
        <v>70690</v>
      </c>
      <c r="E177" s="25">
        <f t="shared" si="30"/>
        <v>20127</v>
      </c>
      <c r="F177" s="25">
        <f t="shared" si="30"/>
        <v>50000</v>
      </c>
      <c r="G177" s="25">
        <f t="shared" si="30"/>
        <v>63570</v>
      </c>
      <c r="H177" s="25">
        <f t="shared" si="30"/>
        <v>129110</v>
      </c>
      <c r="I177" s="25">
        <f t="shared" si="30"/>
        <v>35590</v>
      </c>
      <c r="J177" s="25">
        <f t="shared" si="30"/>
        <v>35590</v>
      </c>
      <c r="K177" s="212"/>
    </row>
    <row r="178" spans="1:11" ht="13.5" outlineLevel="1" thickBot="1">
      <c r="A178" s="86"/>
      <c r="B178" s="88"/>
      <c r="C178" s="84"/>
      <c r="D178" s="208"/>
      <c r="E178" s="208"/>
      <c r="F178" s="208"/>
      <c r="G178" s="208"/>
      <c r="H178" s="208"/>
      <c r="I178" s="208"/>
      <c r="J178" s="208"/>
      <c r="K178" s="212"/>
    </row>
    <row r="179" spans="1:11" ht="13.5" outlineLevel="1" thickBot="1">
      <c r="A179" s="64" t="s">
        <v>69</v>
      </c>
      <c r="B179" s="65"/>
      <c r="C179" s="66"/>
      <c r="D179" s="82">
        <f t="shared" ref="D179:J179" si="31">D184+D196+D200+D206+D210</f>
        <v>78605</v>
      </c>
      <c r="E179" s="82">
        <f t="shared" si="31"/>
        <v>86196</v>
      </c>
      <c r="F179" s="82">
        <f t="shared" si="31"/>
        <v>87880</v>
      </c>
      <c r="G179" s="82">
        <f t="shared" si="31"/>
        <v>90740</v>
      </c>
      <c r="H179" s="82">
        <f t="shared" si="31"/>
        <v>103930</v>
      </c>
      <c r="I179" s="82">
        <f t="shared" si="31"/>
        <v>104940</v>
      </c>
      <c r="J179" s="82">
        <f t="shared" si="31"/>
        <v>106940</v>
      </c>
      <c r="K179" s="212"/>
    </row>
    <row r="180" spans="1:11" outlineLevel="1">
      <c r="A180" s="87"/>
      <c r="B180" s="137">
        <v>610</v>
      </c>
      <c r="C180" s="142" t="s">
        <v>26</v>
      </c>
      <c r="D180" s="208"/>
      <c r="E180" s="208"/>
      <c r="F180" s="208"/>
      <c r="G180" s="208"/>
      <c r="H180" s="208"/>
      <c r="I180" s="208"/>
      <c r="J180" s="208"/>
      <c r="K180" s="212"/>
    </row>
    <row r="181" spans="1:11" outlineLevel="1">
      <c r="A181" s="87"/>
      <c r="B181" s="104">
        <v>611</v>
      </c>
      <c r="C181" s="90" t="s">
        <v>26</v>
      </c>
      <c r="D181" s="13">
        <v>17256</v>
      </c>
      <c r="E181" s="13">
        <v>20076</v>
      </c>
      <c r="F181" s="292">
        <v>19830</v>
      </c>
      <c r="G181" s="292">
        <v>22000</v>
      </c>
      <c r="H181" s="223">
        <v>24200</v>
      </c>
      <c r="I181" s="13">
        <v>24200</v>
      </c>
      <c r="J181" s="13">
        <v>24200</v>
      </c>
      <c r="K181" s="212"/>
    </row>
    <row r="182" spans="1:11" outlineLevel="1">
      <c r="A182" s="87"/>
      <c r="B182" s="104">
        <v>612</v>
      </c>
      <c r="C182" s="216" t="s">
        <v>244</v>
      </c>
      <c r="D182" s="13">
        <v>10271</v>
      </c>
      <c r="E182" s="13">
        <v>10283</v>
      </c>
      <c r="F182" s="292">
        <v>12790</v>
      </c>
      <c r="G182" s="292">
        <v>12000</v>
      </c>
      <c r="H182" s="223">
        <v>12000</v>
      </c>
      <c r="I182" s="13">
        <v>12000</v>
      </c>
      <c r="J182" s="13">
        <v>12000</v>
      </c>
      <c r="K182" s="212"/>
    </row>
    <row r="183" spans="1:11" outlineLevel="1">
      <c r="A183" s="87"/>
      <c r="B183" s="104">
        <v>614</v>
      </c>
      <c r="C183" s="216" t="s">
        <v>380</v>
      </c>
      <c r="D183" s="13">
        <v>2607</v>
      </c>
      <c r="E183" s="13">
        <v>4160</v>
      </c>
      <c r="F183" s="292">
        <v>0</v>
      </c>
      <c r="G183" s="292">
        <v>380</v>
      </c>
      <c r="H183" s="223">
        <v>990</v>
      </c>
      <c r="I183" s="13">
        <v>0</v>
      </c>
      <c r="J183" s="13">
        <v>0</v>
      </c>
      <c r="K183" s="212"/>
    </row>
    <row r="184" spans="1:11" outlineLevel="1">
      <c r="A184" s="87"/>
      <c r="B184" s="105"/>
      <c r="C184" s="136" t="s">
        <v>104</v>
      </c>
      <c r="D184" s="25">
        <f t="shared" ref="D184:J184" si="32">SUM(D181:D183)</f>
        <v>30134</v>
      </c>
      <c r="E184" s="25">
        <f t="shared" si="32"/>
        <v>34519</v>
      </c>
      <c r="F184" s="25">
        <f t="shared" si="32"/>
        <v>32620</v>
      </c>
      <c r="G184" s="25">
        <f t="shared" si="32"/>
        <v>34380</v>
      </c>
      <c r="H184" s="25">
        <f t="shared" si="32"/>
        <v>37190</v>
      </c>
      <c r="I184" s="25">
        <f t="shared" si="32"/>
        <v>36200</v>
      </c>
      <c r="J184" s="25">
        <f t="shared" si="32"/>
        <v>36200</v>
      </c>
      <c r="K184" s="212"/>
    </row>
    <row r="185" spans="1:11" outlineLevel="1">
      <c r="A185" s="87"/>
      <c r="B185" s="105"/>
      <c r="C185" s="84"/>
      <c r="D185" s="208"/>
      <c r="E185" s="208"/>
      <c r="F185" s="208"/>
      <c r="G185" s="208"/>
      <c r="H185" s="208"/>
      <c r="I185" s="208"/>
      <c r="J185" s="208"/>
      <c r="K185" s="212"/>
    </row>
    <row r="186" spans="1:11" outlineLevel="1">
      <c r="A186" s="87"/>
      <c r="B186" s="137">
        <v>620</v>
      </c>
      <c r="C186" s="142" t="s">
        <v>116</v>
      </c>
      <c r="D186" s="208"/>
      <c r="E186" s="208"/>
      <c r="F186" s="208"/>
      <c r="G186" s="208"/>
      <c r="H186" s="208"/>
      <c r="I186" s="208"/>
      <c r="J186" s="208"/>
      <c r="K186" s="212"/>
    </row>
    <row r="187" spans="1:11" outlineLevel="1">
      <c r="A187" s="87"/>
      <c r="B187" s="104">
        <v>621</v>
      </c>
      <c r="C187" s="104" t="s">
        <v>99</v>
      </c>
      <c r="D187" s="13">
        <v>3075</v>
      </c>
      <c r="E187" s="13">
        <v>3522</v>
      </c>
      <c r="F187" s="292">
        <v>1260</v>
      </c>
      <c r="G187" s="292">
        <v>1360</v>
      </c>
      <c r="H187" s="223">
        <v>1500</v>
      </c>
      <c r="I187" s="13">
        <v>1500</v>
      </c>
      <c r="J187" s="13">
        <v>1500</v>
      </c>
      <c r="K187" s="212"/>
    </row>
    <row r="188" spans="1:11" outlineLevel="1">
      <c r="A188" s="87"/>
      <c r="B188" s="104">
        <v>623</v>
      </c>
      <c r="C188" s="216" t="s">
        <v>100</v>
      </c>
      <c r="D188" s="13">
        <v>0</v>
      </c>
      <c r="E188" s="13">
        <v>0</v>
      </c>
      <c r="F188" s="292">
        <v>2000</v>
      </c>
      <c r="G188" s="292">
        <v>2100</v>
      </c>
      <c r="H188" s="223">
        <v>2310</v>
      </c>
      <c r="I188" s="13">
        <v>2310</v>
      </c>
      <c r="J188" s="13">
        <v>2310</v>
      </c>
      <c r="K188" s="212"/>
    </row>
    <row r="189" spans="1:11" outlineLevel="1">
      <c r="A189" s="87"/>
      <c r="B189" s="98">
        <v>625001</v>
      </c>
      <c r="C189" s="104" t="s">
        <v>27</v>
      </c>
      <c r="D189" s="13">
        <v>427</v>
      </c>
      <c r="E189" s="13">
        <v>488</v>
      </c>
      <c r="F189" s="292">
        <v>450</v>
      </c>
      <c r="G189" s="292">
        <v>550</v>
      </c>
      <c r="H189" s="223">
        <v>580</v>
      </c>
      <c r="I189" s="13">
        <v>580</v>
      </c>
      <c r="J189" s="13">
        <v>580</v>
      </c>
      <c r="K189" s="212"/>
    </row>
    <row r="190" spans="1:11" outlineLevel="1">
      <c r="A190" s="87"/>
      <c r="B190" s="98">
        <v>625002</v>
      </c>
      <c r="C190" s="104" t="s">
        <v>28</v>
      </c>
      <c r="D190" s="13">
        <v>4271</v>
      </c>
      <c r="E190" s="13">
        <v>4881</v>
      </c>
      <c r="F190" s="292">
        <v>4570</v>
      </c>
      <c r="G190" s="292">
        <v>4670</v>
      </c>
      <c r="H190" s="223">
        <v>5200</v>
      </c>
      <c r="I190" s="13">
        <v>5200</v>
      </c>
      <c r="J190" s="13">
        <v>5200</v>
      </c>
      <c r="K190" s="212"/>
    </row>
    <row r="191" spans="1:11" outlineLevel="1">
      <c r="A191" s="87"/>
      <c r="B191" s="98">
        <v>625003</v>
      </c>
      <c r="C191" s="99" t="s">
        <v>29</v>
      </c>
      <c r="D191" s="13">
        <v>244</v>
      </c>
      <c r="E191" s="13">
        <v>279</v>
      </c>
      <c r="F191" s="292">
        <v>270</v>
      </c>
      <c r="G191" s="292">
        <v>370</v>
      </c>
      <c r="H191" s="223">
        <v>410</v>
      </c>
      <c r="I191" s="13">
        <v>410</v>
      </c>
      <c r="J191" s="13">
        <v>410</v>
      </c>
      <c r="K191" s="212"/>
    </row>
    <row r="192" spans="1:11" outlineLevel="1">
      <c r="A192" s="87"/>
      <c r="B192" s="98">
        <v>625004</v>
      </c>
      <c r="C192" s="99" t="s">
        <v>30</v>
      </c>
      <c r="D192" s="13">
        <v>915</v>
      </c>
      <c r="E192" s="13">
        <v>1046</v>
      </c>
      <c r="F192" s="292">
        <v>980</v>
      </c>
      <c r="G192" s="292">
        <v>1080</v>
      </c>
      <c r="H192" s="223">
        <v>1150</v>
      </c>
      <c r="I192" s="13">
        <v>1150</v>
      </c>
      <c r="J192" s="13">
        <v>1150</v>
      </c>
      <c r="K192" s="212"/>
    </row>
    <row r="193" spans="1:11" outlineLevel="1">
      <c r="A193" s="87"/>
      <c r="B193" s="98">
        <v>625005</v>
      </c>
      <c r="C193" s="99" t="s">
        <v>31</v>
      </c>
      <c r="D193" s="13">
        <v>305</v>
      </c>
      <c r="E193" s="13">
        <v>349</v>
      </c>
      <c r="F193" s="292">
        <v>320</v>
      </c>
      <c r="G193" s="292">
        <v>420</v>
      </c>
      <c r="H193" s="223">
        <v>430</v>
      </c>
      <c r="I193" s="13">
        <v>430</v>
      </c>
      <c r="J193" s="13">
        <v>430</v>
      </c>
      <c r="K193" s="212"/>
    </row>
    <row r="194" spans="1:11" outlineLevel="1">
      <c r="A194" s="87"/>
      <c r="B194" s="98">
        <v>625007</v>
      </c>
      <c r="C194" s="99" t="s">
        <v>102</v>
      </c>
      <c r="D194" s="13">
        <v>1449</v>
      </c>
      <c r="E194" s="13">
        <v>1656</v>
      </c>
      <c r="F194" s="292">
        <v>1550</v>
      </c>
      <c r="G194" s="292">
        <v>1650</v>
      </c>
      <c r="H194" s="223">
        <v>1800</v>
      </c>
      <c r="I194" s="13">
        <v>1800</v>
      </c>
      <c r="J194" s="13">
        <v>1800</v>
      </c>
      <c r="K194" s="212"/>
    </row>
    <row r="195" spans="1:11" outlineLevel="1">
      <c r="A195" s="87"/>
      <c r="B195" s="98">
        <v>627</v>
      </c>
      <c r="C195" s="216" t="s">
        <v>324</v>
      </c>
      <c r="D195" s="13">
        <v>240</v>
      </c>
      <c r="E195" s="13">
        <v>360</v>
      </c>
      <c r="F195" s="292">
        <v>360</v>
      </c>
      <c r="G195" s="292">
        <v>360</v>
      </c>
      <c r="H195" s="223">
        <v>360</v>
      </c>
      <c r="I195" s="13">
        <v>360</v>
      </c>
      <c r="J195" s="13">
        <v>360</v>
      </c>
      <c r="K195" s="212"/>
    </row>
    <row r="196" spans="1:11" outlineLevel="1">
      <c r="A196" s="87"/>
      <c r="B196" s="106"/>
      <c r="C196" s="136" t="s">
        <v>104</v>
      </c>
      <c r="D196" s="200">
        <f t="shared" ref="D196:I196" si="33">SUM(D187:D195)</f>
        <v>10926</v>
      </c>
      <c r="E196" s="200">
        <f>SUM(E187:E195)</f>
        <v>12581</v>
      </c>
      <c r="F196" s="200">
        <f t="shared" si="33"/>
        <v>11760</v>
      </c>
      <c r="G196" s="200">
        <f t="shared" si="33"/>
        <v>12560</v>
      </c>
      <c r="H196" s="200">
        <f t="shared" si="33"/>
        <v>13740</v>
      </c>
      <c r="I196" s="200">
        <f t="shared" si="33"/>
        <v>13740</v>
      </c>
      <c r="J196" s="200">
        <f>SUM(J187:J195)</f>
        <v>13740</v>
      </c>
      <c r="K196" s="212"/>
    </row>
    <row r="197" spans="1:11" outlineLevel="1">
      <c r="A197" s="87"/>
      <c r="B197" s="106"/>
      <c r="C197" s="84"/>
      <c r="D197" s="208"/>
      <c r="E197" s="208"/>
      <c r="F197" s="208"/>
      <c r="G197" s="208"/>
      <c r="H197" s="208"/>
      <c r="I197" s="208"/>
      <c r="J197" s="208"/>
      <c r="K197" s="212"/>
    </row>
    <row r="198" spans="1:11" outlineLevel="1">
      <c r="A198" s="87"/>
      <c r="B198" s="137">
        <v>633</v>
      </c>
      <c r="C198" s="137" t="s">
        <v>19</v>
      </c>
      <c r="D198" s="208"/>
      <c r="E198" s="208"/>
      <c r="F198" s="208"/>
      <c r="G198" s="208"/>
      <c r="H198" s="208"/>
      <c r="I198" s="208"/>
      <c r="J198" s="208"/>
      <c r="K198" s="212"/>
    </row>
    <row r="199" spans="1:11" outlineLevel="1">
      <c r="A199" s="86"/>
      <c r="B199" s="89">
        <v>633004</v>
      </c>
      <c r="C199" s="100" t="s">
        <v>117</v>
      </c>
      <c r="D199" s="13">
        <v>2764</v>
      </c>
      <c r="E199" s="13">
        <v>1950</v>
      </c>
      <c r="F199" s="292">
        <v>2500</v>
      </c>
      <c r="G199" s="292">
        <v>3800</v>
      </c>
      <c r="H199" s="223">
        <v>4500</v>
      </c>
      <c r="I199" s="13">
        <v>4500</v>
      </c>
      <c r="J199" s="13">
        <v>4500</v>
      </c>
      <c r="K199" s="212"/>
    </row>
    <row r="200" spans="1:11" outlineLevel="1">
      <c r="A200" s="86"/>
      <c r="B200" s="88"/>
      <c r="C200" s="136" t="s">
        <v>104</v>
      </c>
      <c r="D200" s="200">
        <f t="shared" ref="D200:J200" si="34">SUM(D199:D199)</f>
        <v>2764</v>
      </c>
      <c r="E200" s="200">
        <f t="shared" si="34"/>
        <v>1950</v>
      </c>
      <c r="F200" s="200">
        <f t="shared" si="34"/>
        <v>2500</v>
      </c>
      <c r="G200" s="200">
        <f t="shared" si="34"/>
        <v>3800</v>
      </c>
      <c r="H200" s="200">
        <f t="shared" si="34"/>
        <v>4500</v>
      </c>
      <c r="I200" s="200">
        <f t="shared" si="34"/>
        <v>4500</v>
      </c>
      <c r="J200" s="200">
        <f t="shared" si="34"/>
        <v>4500</v>
      </c>
      <c r="K200" s="212"/>
    </row>
    <row r="201" spans="1:11" outlineLevel="1">
      <c r="A201" s="86"/>
      <c r="B201" s="88"/>
      <c r="C201" s="84"/>
      <c r="D201" s="208"/>
      <c r="E201" s="208"/>
      <c r="F201" s="208"/>
      <c r="G201" s="208"/>
      <c r="H201" s="208"/>
      <c r="I201" s="208"/>
      <c r="J201" s="208"/>
      <c r="K201" s="212"/>
    </row>
    <row r="202" spans="1:11" outlineLevel="1">
      <c r="A202" s="86"/>
      <c r="B202" s="137">
        <v>634</v>
      </c>
      <c r="C202" s="137" t="s">
        <v>3</v>
      </c>
      <c r="D202" s="208"/>
      <c r="E202" s="208"/>
      <c r="F202" s="208"/>
      <c r="G202" s="208"/>
      <c r="H202" s="208"/>
      <c r="I202" s="208"/>
      <c r="J202" s="208"/>
      <c r="K202" s="212"/>
    </row>
    <row r="203" spans="1:11" outlineLevel="1">
      <c r="A203" s="86"/>
      <c r="B203" s="89">
        <v>634001</v>
      </c>
      <c r="C203" s="107" t="s">
        <v>40</v>
      </c>
      <c r="D203" s="13">
        <v>5374</v>
      </c>
      <c r="E203" s="13">
        <v>5295</v>
      </c>
      <c r="F203" s="292">
        <v>6000</v>
      </c>
      <c r="G203" s="292">
        <v>6000</v>
      </c>
      <c r="H203" s="223">
        <v>7000</v>
      </c>
      <c r="I203" s="13">
        <v>7000</v>
      </c>
      <c r="J203" s="13">
        <v>7000</v>
      </c>
      <c r="K203" s="212"/>
    </row>
    <row r="204" spans="1:11" outlineLevel="1">
      <c r="A204" s="86"/>
      <c r="B204" s="98">
        <v>634002</v>
      </c>
      <c r="C204" s="107" t="s">
        <v>41</v>
      </c>
      <c r="D204" s="13">
        <v>378</v>
      </c>
      <c r="E204" s="13">
        <v>3502</v>
      </c>
      <c r="F204" s="292">
        <v>3500</v>
      </c>
      <c r="G204" s="292">
        <v>2500</v>
      </c>
      <c r="H204" s="223">
        <v>3000</v>
      </c>
      <c r="I204" s="13">
        <v>3000</v>
      </c>
      <c r="J204" s="13">
        <v>3000</v>
      </c>
      <c r="K204" s="212"/>
    </row>
    <row r="205" spans="1:11" outlineLevel="1">
      <c r="A205" s="86"/>
      <c r="B205" s="98">
        <v>634003</v>
      </c>
      <c r="C205" s="108" t="s">
        <v>42</v>
      </c>
      <c r="D205" s="13">
        <v>0</v>
      </c>
      <c r="E205" s="13">
        <v>0</v>
      </c>
      <c r="F205" s="292">
        <v>0</v>
      </c>
      <c r="G205" s="292">
        <v>0</v>
      </c>
      <c r="H205" s="223">
        <v>500</v>
      </c>
      <c r="I205" s="13">
        <v>500</v>
      </c>
      <c r="J205" s="13">
        <v>500</v>
      </c>
      <c r="K205" s="212"/>
    </row>
    <row r="206" spans="1:11" outlineLevel="1">
      <c r="A206" s="86"/>
      <c r="B206" s="106"/>
      <c r="C206" s="136" t="s">
        <v>104</v>
      </c>
      <c r="D206" s="200">
        <f t="shared" ref="D206:J206" si="35">SUM(D203:D205)</f>
        <v>5752</v>
      </c>
      <c r="E206" s="200">
        <f t="shared" si="35"/>
        <v>8797</v>
      </c>
      <c r="F206" s="200">
        <f t="shared" si="35"/>
        <v>9500</v>
      </c>
      <c r="G206" s="200">
        <f t="shared" si="35"/>
        <v>8500</v>
      </c>
      <c r="H206" s="200">
        <f t="shared" si="35"/>
        <v>10500</v>
      </c>
      <c r="I206" s="200">
        <f t="shared" si="35"/>
        <v>10500</v>
      </c>
      <c r="J206" s="200">
        <f t="shared" si="35"/>
        <v>10500</v>
      </c>
      <c r="K206" s="212"/>
    </row>
    <row r="207" spans="1:11" outlineLevel="1">
      <c r="A207" s="86"/>
      <c r="B207" s="106"/>
      <c r="C207" s="84"/>
      <c r="D207" s="208"/>
      <c r="E207" s="208"/>
      <c r="F207" s="208"/>
      <c r="G207" s="208"/>
      <c r="H207" s="208"/>
      <c r="I207" s="208"/>
      <c r="J207" s="208"/>
      <c r="K207" s="212"/>
    </row>
    <row r="208" spans="1:11" outlineLevel="1">
      <c r="A208" s="86"/>
      <c r="B208" s="137">
        <v>637</v>
      </c>
      <c r="C208" s="137" t="s">
        <v>21</v>
      </c>
      <c r="D208" s="208"/>
      <c r="E208" s="208"/>
      <c r="F208" s="208"/>
      <c r="G208" s="208"/>
      <c r="H208" s="208"/>
      <c r="I208" s="208"/>
      <c r="J208" s="208"/>
      <c r="K208" s="212"/>
    </row>
    <row r="209" spans="1:11" outlineLevel="1">
      <c r="A209" s="86"/>
      <c r="B209" s="89">
        <v>637004</v>
      </c>
      <c r="C209" s="100" t="s">
        <v>226</v>
      </c>
      <c r="D209" s="13">
        <v>29029</v>
      </c>
      <c r="E209" s="13">
        <v>28349</v>
      </c>
      <c r="F209" s="292">
        <v>31500</v>
      </c>
      <c r="G209" s="292">
        <v>31500</v>
      </c>
      <c r="H209" s="223">
        <v>38000</v>
      </c>
      <c r="I209" s="13">
        <v>40000</v>
      </c>
      <c r="J209" s="13">
        <v>42000</v>
      </c>
      <c r="K209" s="212"/>
    </row>
    <row r="210" spans="1:11" outlineLevel="1">
      <c r="A210" s="86"/>
      <c r="B210" s="105"/>
      <c r="C210" s="136" t="s">
        <v>104</v>
      </c>
      <c r="D210" s="200">
        <f t="shared" ref="D210:J210" si="36">SUM(D209)</f>
        <v>29029</v>
      </c>
      <c r="E210" s="200">
        <f t="shared" si="36"/>
        <v>28349</v>
      </c>
      <c r="F210" s="200">
        <f t="shared" si="36"/>
        <v>31500</v>
      </c>
      <c r="G210" s="200">
        <f t="shared" si="36"/>
        <v>31500</v>
      </c>
      <c r="H210" s="200">
        <f t="shared" si="36"/>
        <v>38000</v>
      </c>
      <c r="I210" s="200">
        <f t="shared" si="36"/>
        <v>40000</v>
      </c>
      <c r="J210" s="200">
        <f t="shared" si="36"/>
        <v>42000</v>
      </c>
      <c r="K210" s="212"/>
    </row>
    <row r="211" spans="1:11" ht="13.5" outlineLevel="1" thickBot="1">
      <c r="A211" s="86"/>
      <c r="B211" s="105"/>
      <c r="C211" s="84"/>
      <c r="D211" s="208"/>
      <c r="E211" s="208"/>
      <c r="F211" s="208"/>
      <c r="G211" s="208"/>
      <c r="H211" s="208"/>
      <c r="I211" s="208"/>
      <c r="J211" s="208"/>
      <c r="K211" s="212"/>
    </row>
    <row r="212" spans="1:11" ht="13.5" outlineLevel="1" thickBot="1">
      <c r="A212" s="71" t="s">
        <v>349</v>
      </c>
      <c r="B212" s="72"/>
      <c r="C212" s="73"/>
      <c r="D212" s="101">
        <f t="shared" ref="D212:J212" si="37">D217+D228+D233+D240+D249+D245</f>
        <v>120891</v>
      </c>
      <c r="E212" s="101">
        <f t="shared" si="37"/>
        <v>101580</v>
      </c>
      <c r="F212" s="101">
        <f t="shared" si="37"/>
        <v>125170</v>
      </c>
      <c r="G212" s="101">
        <f t="shared" si="37"/>
        <v>113580</v>
      </c>
      <c r="H212" s="101">
        <f t="shared" si="37"/>
        <v>139360</v>
      </c>
      <c r="I212" s="101">
        <f t="shared" si="37"/>
        <v>137210</v>
      </c>
      <c r="J212" s="101">
        <f t="shared" si="37"/>
        <v>137210</v>
      </c>
      <c r="K212" s="212"/>
    </row>
    <row r="213" spans="1:11" outlineLevel="1">
      <c r="A213" s="86"/>
      <c r="B213" s="104">
        <v>611</v>
      </c>
      <c r="C213" s="100" t="s">
        <v>26</v>
      </c>
      <c r="D213" s="13">
        <v>29325</v>
      </c>
      <c r="E213" s="13">
        <v>30628</v>
      </c>
      <c r="F213" s="292">
        <v>34200</v>
      </c>
      <c r="G213" s="292">
        <v>35200</v>
      </c>
      <c r="H213" s="223">
        <v>38720</v>
      </c>
      <c r="I213" s="13">
        <v>38720</v>
      </c>
      <c r="J213" s="13">
        <v>38720</v>
      </c>
      <c r="K213" s="212"/>
    </row>
    <row r="214" spans="1:11" outlineLevel="1">
      <c r="A214" s="86"/>
      <c r="B214" s="104">
        <v>612</v>
      </c>
      <c r="C214" s="99" t="s">
        <v>98</v>
      </c>
      <c r="D214" s="13">
        <v>13943</v>
      </c>
      <c r="E214" s="13">
        <v>12886</v>
      </c>
      <c r="F214" s="292">
        <v>19000</v>
      </c>
      <c r="G214" s="292">
        <v>10000</v>
      </c>
      <c r="H214" s="223">
        <v>11000</v>
      </c>
      <c r="I214" s="13">
        <v>11000</v>
      </c>
      <c r="J214" s="13">
        <v>11000</v>
      </c>
      <c r="K214" s="212"/>
    </row>
    <row r="215" spans="1:11" outlineLevel="1">
      <c r="A215" s="86"/>
      <c r="B215" s="104">
        <v>614</v>
      </c>
      <c r="C215" s="217" t="s">
        <v>382</v>
      </c>
      <c r="D215" s="13">
        <v>2857</v>
      </c>
      <c r="E215" s="13">
        <v>4640</v>
      </c>
      <c r="F215" s="292">
        <v>0</v>
      </c>
      <c r="G215" s="292">
        <v>60</v>
      </c>
      <c r="H215" s="223">
        <v>780</v>
      </c>
      <c r="I215" s="13">
        <v>780</v>
      </c>
      <c r="J215" s="13">
        <v>780</v>
      </c>
      <c r="K215" s="212"/>
    </row>
    <row r="216" spans="1:11" outlineLevel="1">
      <c r="A216" s="86"/>
      <c r="B216" s="98">
        <v>642013</v>
      </c>
      <c r="C216" s="217" t="s">
        <v>173</v>
      </c>
      <c r="D216" s="13">
        <v>0</v>
      </c>
      <c r="E216" s="13">
        <v>0</v>
      </c>
      <c r="F216" s="292">
        <v>650</v>
      </c>
      <c r="G216" s="292">
        <v>0</v>
      </c>
      <c r="H216" s="223">
        <v>650</v>
      </c>
      <c r="I216" s="13">
        <v>0</v>
      </c>
      <c r="J216" s="13">
        <v>0</v>
      </c>
      <c r="K216" s="212"/>
    </row>
    <row r="217" spans="1:11" outlineLevel="1">
      <c r="A217" s="86"/>
      <c r="B217" s="110"/>
      <c r="C217" s="136" t="s">
        <v>104</v>
      </c>
      <c r="D217" s="200">
        <f t="shared" ref="D217:J217" si="38">SUM(D213:D216)</f>
        <v>46125</v>
      </c>
      <c r="E217" s="200">
        <f t="shared" si="38"/>
        <v>48154</v>
      </c>
      <c r="F217" s="200">
        <f t="shared" si="38"/>
        <v>53850</v>
      </c>
      <c r="G217" s="200">
        <f t="shared" si="38"/>
        <v>45260</v>
      </c>
      <c r="H217" s="200">
        <f t="shared" si="38"/>
        <v>51150</v>
      </c>
      <c r="I217" s="200">
        <f t="shared" si="38"/>
        <v>50500</v>
      </c>
      <c r="J217" s="200">
        <f t="shared" si="38"/>
        <v>50500</v>
      </c>
      <c r="K217" s="212"/>
    </row>
    <row r="218" spans="1:11" outlineLevel="1">
      <c r="A218" s="86"/>
      <c r="B218" s="110"/>
      <c r="C218" s="84"/>
      <c r="D218" s="208"/>
      <c r="E218" s="208"/>
      <c r="F218" s="208"/>
      <c r="G218" s="208"/>
      <c r="H218" s="208"/>
      <c r="I218" s="208"/>
      <c r="J218" s="208"/>
      <c r="K218" s="212"/>
    </row>
    <row r="219" spans="1:11" outlineLevel="1">
      <c r="A219" s="86"/>
      <c r="B219" s="137">
        <v>620</v>
      </c>
      <c r="C219" s="142" t="s">
        <v>116</v>
      </c>
      <c r="D219" s="208"/>
      <c r="E219" s="208"/>
      <c r="F219" s="208"/>
      <c r="G219" s="208"/>
      <c r="H219" s="208"/>
      <c r="I219" s="208"/>
      <c r="J219" s="208"/>
      <c r="K219" s="212"/>
    </row>
    <row r="220" spans="1:11" outlineLevel="1">
      <c r="A220" s="86"/>
      <c r="B220" s="104">
        <v>621</v>
      </c>
      <c r="C220" s="216" t="s">
        <v>99</v>
      </c>
      <c r="D220" s="13">
        <v>4568</v>
      </c>
      <c r="E220" s="13">
        <v>4860</v>
      </c>
      <c r="F220" s="292">
        <v>5390</v>
      </c>
      <c r="G220" s="292">
        <v>5390</v>
      </c>
      <c r="H220" s="223">
        <v>5700</v>
      </c>
      <c r="I220" s="13">
        <v>5700</v>
      </c>
      <c r="J220" s="13">
        <v>5700</v>
      </c>
      <c r="K220" s="212"/>
    </row>
    <row r="221" spans="1:11" outlineLevel="1">
      <c r="A221" s="86"/>
      <c r="B221" s="98">
        <v>625001</v>
      </c>
      <c r="C221" s="104" t="s">
        <v>27</v>
      </c>
      <c r="D221" s="13">
        <v>654</v>
      </c>
      <c r="E221" s="13">
        <v>712</v>
      </c>
      <c r="F221" s="292">
        <v>760</v>
      </c>
      <c r="G221" s="292">
        <v>760</v>
      </c>
      <c r="H221" s="223">
        <v>820</v>
      </c>
      <c r="I221" s="13">
        <v>820</v>
      </c>
      <c r="J221" s="13">
        <v>820</v>
      </c>
      <c r="K221" s="212"/>
    </row>
    <row r="222" spans="1:11" outlineLevel="1">
      <c r="A222" s="86"/>
      <c r="B222" s="98">
        <v>625002</v>
      </c>
      <c r="C222" s="104" t="s">
        <v>28</v>
      </c>
      <c r="D222" s="13">
        <v>6539</v>
      </c>
      <c r="E222" s="13">
        <v>7123</v>
      </c>
      <c r="F222" s="292">
        <v>7540</v>
      </c>
      <c r="G222" s="292">
        <v>7540</v>
      </c>
      <c r="H222" s="223">
        <v>8000</v>
      </c>
      <c r="I222" s="13">
        <v>8000</v>
      </c>
      <c r="J222" s="13">
        <v>8000</v>
      </c>
      <c r="K222" s="212"/>
    </row>
    <row r="223" spans="1:11" outlineLevel="1">
      <c r="A223" s="86"/>
      <c r="B223" s="98">
        <v>625003</v>
      </c>
      <c r="C223" s="104" t="s">
        <v>29</v>
      </c>
      <c r="D223" s="13">
        <v>373</v>
      </c>
      <c r="E223" s="13">
        <v>407</v>
      </c>
      <c r="F223" s="292">
        <v>430</v>
      </c>
      <c r="G223" s="292">
        <v>430</v>
      </c>
      <c r="H223" s="223">
        <v>450</v>
      </c>
      <c r="I223" s="13">
        <v>450</v>
      </c>
      <c r="J223" s="13">
        <v>450</v>
      </c>
      <c r="K223" s="212"/>
    </row>
    <row r="224" spans="1:11" outlineLevel="1">
      <c r="A224" s="86"/>
      <c r="B224" s="98">
        <v>625004</v>
      </c>
      <c r="C224" s="99" t="s">
        <v>30</v>
      </c>
      <c r="D224" s="13">
        <v>1401</v>
      </c>
      <c r="E224" s="13">
        <v>1306</v>
      </c>
      <c r="F224" s="292">
        <v>1620</v>
      </c>
      <c r="G224" s="292">
        <v>1620</v>
      </c>
      <c r="H224" s="223">
        <v>1300</v>
      </c>
      <c r="I224" s="13">
        <v>1300</v>
      </c>
      <c r="J224" s="13">
        <v>1300</v>
      </c>
      <c r="K224" s="212"/>
    </row>
    <row r="225" spans="1:11" outlineLevel="1">
      <c r="A225" s="86"/>
      <c r="B225" s="98">
        <v>625005</v>
      </c>
      <c r="C225" s="99" t="s">
        <v>31</v>
      </c>
      <c r="D225" s="13">
        <v>467</v>
      </c>
      <c r="E225" s="13">
        <v>435</v>
      </c>
      <c r="F225" s="292">
        <v>540</v>
      </c>
      <c r="G225" s="292">
        <v>540</v>
      </c>
      <c r="H225" s="223">
        <v>500</v>
      </c>
      <c r="I225" s="13">
        <v>500</v>
      </c>
      <c r="J225" s="13">
        <v>500</v>
      </c>
      <c r="K225" s="212"/>
    </row>
    <row r="226" spans="1:11" outlineLevel="1">
      <c r="A226" s="86"/>
      <c r="B226" s="98">
        <v>625007</v>
      </c>
      <c r="C226" s="99" t="s">
        <v>102</v>
      </c>
      <c r="D226" s="13">
        <v>2218</v>
      </c>
      <c r="E226" s="13">
        <v>2417</v>
      </c>
      <c r="F226" s="292">
        <v>2560</v>
      </c>
      <c r="G226" s="292">
        <v>2560</v>
      </c>
      <c r="H226" s="223">
        <v>2820</v>
      </c>
      <c r="I226" s="13">
        <v>2820</v>
      </c>
      <c r="J226" s="13">
        <v>2820</v>
      </c>
      <c r="K226" s="212"/>
    </row>
    <row r="227" spans="1:11" outlineLevel="1">
      <c r="A227" s="86"/>
      <c r="B227" s="98">
        <v>627</v>
      </c>
      <c r="C227" s="216" t="s">
        <v>325</v>
      </c>
      <c r="D227" s="13">
        <v>120</v>
      </c>
      <c r="E227" s="13">
        <v>180</v>
      </c>
      <c r="F227" s="292">
        <v>180</v>
      </c>
      <c r="G227" s="292">
        <v>180</v>
      </c>
      <c r="H227" s="223">
        <v>180</v>
      </c>
      <c r="I227" s="13">
        <v>180</v>
      </c>
      <c r="J227" s="13">
        <v>180</v>
      </c>
      <c r="K227" s="212"/>
    </row>
    <row r="228" spans="1:11" outlineLevel="1">
      <c r="A228" s="86"/>
      <c r="B228" s="106"/>
      <c r="C228" s="136" t="s">
        <v>104</v>
      </c>
      <c r="D228" s="200">
        <f t="shared" ref="D228:J228" si="39">SUM(D220:D227)</f>
        <v>16340</v>
      </c>
      <c r="E228" s="200">
        <f t="shared" si="39"/>
        <v>17440</v>
      </c>
      <c r="F228" s="200">
        <f t="shared" si="39"/>
        <v>19020</v>
      </c>
      <c r="G228" s="200">
        <f t="shared" si="39"/>
        <v>19020</v>
      </c>
      <c r="H228" s="200">
        <f t="shared" si="39"/>
        <v>19770</v>
      </c>
      <c r="I228" s="200">
        <f t="shared" si="39"/>
        <v>19770</v>
      </c>
      <c r="J228" s="200">
        <f t="shared" si="39"/>
        <v>19770</v>
      </c>
      <c r="K228" s="212"/>
    </row>
    <row r="229" spans="1:11" outlineLevel="1">
      <c r="A229" s="86"/>
      <c r="B229" s="106"/>
      <c r="C229" s="84"/>
      <c r="D229" s="208"/>
      <c r="E229" s="208"/>
      <c r="F229" s="208"/>
      <c r="G229" s="208"/>
      <c r="H229" s="208"/>
      <c r="I229" s="208"/>
      <c r="J229" s="208"/>
      <c r="K229" s="212"/>
    </row>
    <row r="230" spans="1:11" outlineLevel="1">
      <c r="A230" s="86"/>
      <c r="B230" s="137">
        <v>632</v>
      </c>
      <c r="C230" s="142" t="s">
        <v>213</v>
      </c>
      <c r="D230" s="208"/>
      <c r="E230" s="208"/>
      <c r="F230" s="208"/>
      <c r="G230" s="208"/>
      <c r="H230" s="208"/>
      <c r="I230" s="208"/>
      <c r="J230" s="208"/>
      <c r="K230" s="212"/>
    </row>
    <row r="231" spans="1:11" outlineLevel="1">
      <c r="A231" s="86"/>
      <c r="B231" s="98">
        <v>632001</v>
      </c>
      <c r="C231" s="224" t="s">
        <v>32</v>
      </c>
      <c r="D231" s="13">
        <v>17446</v>
      </c>
      <c r="E231" s="13">
        <v>13050</v>
      </c>
      <c r="F231" s="292">
        <v>20000</v>
      </c>
      <c r="G231" s="292">
        <v>18000</v>
      </c>
      <c r="H231" s="223">
        <v>22000</v>
      </c>
      <c r="I231" s="13">
        <v>22000</v>
      </c>
      <c r="J231" s="13">
        <v>22000</v>
      </c>
      <c r="K231" s="212"/>
    </row>
    <row r="232" spans="1:11" outlineLevel="1">
      <c r="A232" s="86"/>
      <c r="B232" s="98">
        <v>632002</v>
      </c>
      <c r="C232" s="243" t="s">
        <v>379</v>
      </c>
      <c r="D232" s="13">
        <v>0</v>
      </c>
      <c r="E232" s="13">
        <v>0</v>
      </c>
      <c r="F232" s="292">
        <v>0</v>
      </c>
      <c r="G232" s="292">
        <v>1400</v>
      </c>
      <c r="H232" s="223">
        <v>1540</v>
      </c>
      <c r="I232" s="13">
        <v>1540</v>
      </c>
      <c r="J232" s="13">
        <v>1540</v>
      </c>
      <c r="K232" s="212"/>
    </row>
    <row r="233" spans="1:11" outlineLevel="1">
      <c r="A233" s="86"/>
      <c r="B233" s="106"/>
      <c r="C233" s="136" t="s">
        <v>104</v>
      </c>
      <c r="D233" s="200">
        <f>SUM(D231)</f>
        <v>17446</v>
      </c>
      <c r="E233" s="200">
        <f>SUM(E231)</f>
        <v>13050</v>
      </c>
      <c r="F233" s="200">
        <f>SUM(F231)</f>
        <v>20000</v>
      </c>
      <c r="G233" s="200">
        <f>SUM(G231:G232)</f>
        <v>19400</v>
      </c>
      <c r="H233" s="200">
        <f t="shared" ref="H233:J233" si="40">SUM(H231:H232)</f>
        <v>23540</v>
      </c>
      <c r="I233" s="200">
        <f t="shared" si="40"/>
        <v>23540</v>
      </c>
      <c r="J233" s="200">
        <f t="shared" si="40"/>
        <v>23540</v>
      </c>
      <c r="K233" s="212"/>
    </row>
    <row r="234" spans="1:11" outlineLevel="1">
      <c r="A234" s="86"/>
      <c r="B234" s="106"/>
      <c r="C234" s="84"/>
      <c r="D234" s="208"/>
      <c r="E234" s="208"/>
      <c r="F234" s="208"/>
      <c r="G234" s="208"/>
      <c r="H234" s="208"/>
      <c r="I234" s="208"/>
      <c r="J234" s="208"/>
      <c r="K234" s="212"/>
    </row>
    <row r="235" spans="1:11" outlineLevel="1">
      <c r="A235" s="86"/>
      <c r="B235" s="137">
        <v>633</v>
      </c>
      <c r="C235" s="137" t="s">
        <v>19</v>
      </c>
      <c r="D235" s="208"/>
      <c r="E235" s="208"/>
      <c r="F235" s="208"/>
      <c r="G235" s="208"/>
      <c r="H235" s="208"/>
      <c r="I235" s="208"/>
      <c r="J235" s="208"/>
      <c r="K235" s="212"/>
    </row>
    <row r="236" spans="1:11" outlineLevel="1">
      <c r="A236" s="86"/>
      <c r="B236" s="89">
        <v>633006</v>
      </c>
      <c r="C236" s="90" t="s">
        <v>37</v>
      </c>
      <c r="D236" s="13">
        <v>1022</v>
      </c>
      <c r="E236" s="13">
        <v>2080</v>
      </c>
      <c r="F236" s="292">
        <v>2000</v>
      </c>
      <c r="G236" s="292">
        <v>500</v>
      </c>
      <c r="H236" s="223">
        <v>2000</v>
      </c>
      <c r="I236" s="13">
        <v>2000</v>
      </c>
      <c r="J236" s="13">
        <v>2000</v>
      </c>
      <c r="K236" s="212"/>
    </row>
    <row r="237" spans="1:11" outlineLevel="1">
      <c r="A237" s="86"/>
      <c r="B237" s="89" t="s">
        <v>326</v>
      </c>
      <c r="C237" s="90" t="s">
        <v>327</v>
      </c>
      <c r="D237" s="13">
        <v>497</v>
      </c>
      <c r="E237" s="13">
        <v>32</v>
      </c>
      <c r="F237" s="292">
        <v>600</v>
      </c>
      <c r="G237" s="292">
        <v>600</v>
      </c>
      <c r="H237" s="223">
        <v>600</v>
      </c>
      <c r="I237" s="13">
        <v>600</v>
      </c>
      <c r="J237" s="13">
        <v>600</v>
      </c>
      <c r="K237" s="212"/>
    </row>
    <row r="238" spans="1:11" outlineLevel="1">
      <c r="A238" s="86"/>
      <c r="B238" s="89">
        <v>634001</v>
      </c>
      <c r="C238" s="90" t="s">
        <v>328</v>
      </c>
      <c r="D238" s="13">
        <v>6850</v>
      </c>
      <c r="E238" s="13">
        <v>11621</v>
      </c>
      <c r="F238" s="292">
        <v>10000</v>
      </c>
      <c r="G238" s="292">
        <v>11000</v>
      </c>
      <c r="H238" s="223">
        <v>12100</v>
      </c>
      <c r="I238" s="13">
        <v>12100</v>
      </c>
      <c r="J238" s="13">
        <v>12100</v>
      </c>
      <c r="K238" s="212"/>
    </row>
    <row r="239" spans="1:11" outlineLevel="1">
      <c r="A239" s="86"/>
      <c r="B239" s="287">
        <v>634002</v>
      </c>
      <c r="C239" s="89" t="s">
        <v>329</v>
      </c>
      <c r="D239" s="13">
        <v>751</v>
      </c>
      <c r="E239" s="13">
        <v>3302</v>
      </c>
      <c r="F239" s="292">
        <v>1500</v>
      </c>
      <c r="G239" s="292">
        <v>2000</v>
      </c>
      <c r="H239" s="223">
        <v>3000</v>
      </c>
      <c r="I239" s="13">
        <v>1500</v>
      </c>
      <c r="J239" s="13">
        <v>1500</v>
      </c>
      <c r="K239" s="212"/>
    </row>
    <row r="240" spans="1:11" outlineLevel="1">
      <c r="A240" s="86"/>
      <c r="B240" s="88"/>
      <c r="C240" s="136" t="s">
        <v>104</v>
      </c>
      <c r="D240" s="200">
        <f>SUM(D236:D239)</f>
        <v>9120</v>
      </c>
      <c r="E240" s="200">
        <f t="shared" ref="E240:I240" si="41">SUM(E236:E239)</f>
        <v>17035</v>
      </c>
      <c r="F240" s="200">
        <f t="shared" si="41"/>
        <v>14100</v>
      </c>
      <c r="G240" s="200">
        <f t="shared" si="41"/>
        <v>14100</v>
      </c>
      <c r="H240" s="200">
        <f t="shared" si="41"/>
        <v>17700</v>
      </c>
      <c r="I240" s="200">
        <f t="shared" si="41"/>
        <v>16200</v>
      </c>
      <c r="J240" s="200">
        <f>SUM(J236:J239)</f>
        <v>16200</v>
      </c>
      <c r="K240" s="212"/>
    </row>
    <row r="241" spans="1:11" outlineLevel="1">
      <c r="A241" s="86"/>
      <c r="B241" s="88"/>
      <c r="C241" s="84"/>
      <c r="D241" s="208"/>
      <c r="E241" s="208"/>
      <c r="F241" s="208"/>
      <c r="G241" s="208"/>
      <c r="H241" s="208"/>
      <c r="I241" s="208"/>
      <c r="J241" s="208"/>
      <c r="K241" s="212"/>
    </row>
    <row r="242" spans="1:11" outlineLevel="1">
      <c r="A242" s="86"/>
      <c r="B242" s="137">
        <v>635</v>
      </c>
      <c r="C242" s="137" t="s">
        <v>174</v>
      </c>
      <c r="D242" s="208"/>
      <c r="E242" s="208"/>
      <c r="F242" s="208"/>
      <c r="G242" s="208"/>
      <c r="H242" s="208"/>
      <c r="I242" s="208"/>
      <c r="J242" s="208"/>
      <c r="K242" s="212"/>
    </row>
    <row r="243" spans="1:11" outlineLevel="1">
      <c r="A243" s="86"/>
      <c r="B243" s="89">
        <v>635004</v>
      </c>
      <c r="C243" s="90" t="s">
        <v>241</v>
      </c>
      <c r="D243" s="13">
        <v>25857</v>
      </c>
      <c r="E243" s="13">
        <v>2282</v>
      </c>
      <c r="F243" s="292">
        <v>10000</v>
      </c>
      <c r="G243" s="292">
        <v>10000</v>
      </c>
      <c r="H243" s="223">
        <v>20000</v>
      </c>
      <c r="I243" s="13">
        <v>20000</v>
      </c>
      <c r="J243" s="13">
        <v>20000</v>
      </c>
      <c r="K243" s="212"/>
    </row>
    <row r="244" spans="1:11" outlineLevel="1">
      <c r="A244" s="86"/>
      <c r="B244" s="89">
        <v>635005</v>
      </c>
      <c r="C244" s="90" t="s">
        <v>242</v>
      </c>
      <c r="D244" s="13">
        <v>0</v>
      </c>
      <c r="E244" s="13">
        <v>988</v>
      </c>
      <c r="F244" s="292">
        <v>2000</v>
      </c>
      <c r="G244" s="292">
        <v>3000</v>
      </c>
      <c r="H244" s="223">
        <v>1000</v>
      </c>
      <c r="I244" s="13">
        <v>1000</v>
      </c>
      <c r="J244" s="13">
        <v>1000</v>
      </c>
      <c r="K244" s="212"/>
    </row>
    <row r="245" spans="1:11" outlineLevel="1">
      <c r="A245" s="86"/>
      <c r="B245" s="88"/>
      <c r="C245" s="136" t="s">
        <v>104</v>
      </c>
      <c r="D245" s="25">
        <f t="shared" ref="D245:J245" si="42">SUM(D243:D244)</f>
        <v>25857</v>
      </c>
      <c r="E245" s="25">
        <f t="shared" si="42"/>
        <v>3270</v>
      </c>
      <c r="F245" s="25">
        <f t="shared" si="42"/>
        <v>12000</v>
      </c>
      <c r="G245" s="25">
        <f t="shared" si="42"/>
        <v>13000</v>
      </c>
      <c r="H245" s="25">
        <f t="shared" si="42"/>
        <v>21000</v>
      </c>
      <c r="I245" s="25">
        <f t="shared" si="42"/>
        <v>21000</v>
      </c>
      <c r="J245" s="25">
        <f t="shared" si="42"/>
        <v>21000</v>
      </c>
      <c r="K245" s="212"/>
    </row>
    <row r="246" spans="1:11" outlineLevel="1">
      <c r="A246" s="86"/>
      <c r="B246" s="137">
        <v>637</v>
      </c>
      <c r="C246" s="137" t="s">
        <v>21</v>
      </c>
      <c r="D246" s="208"/>
      <c r="E246" s="208"/>
      <c r="F246" s="208"/>
      <c r="G246" s="208"/>
      <c r="H246" s="208"/>
      <c r="I246" s="208"/>
      <c r="J246" s="208"/>
      <c r="K246" s="212"/>
    </row>
    <row r="247" spans="1:11" outlineLevel="1">
      <c r="A247" s="86"/>
      <c r="B247" s="89">
        <v>637011</v>
      </c>
      <c r="C247" s="100" t="s">
        <v>109</v>
      </c>
      <c r="D247" s="13">
        <v>1224</v>
      </c>
      <c r="E247" s="13">
        <v>539</v>
      </c>
      <c r="F247" s="292">
        <v>1200</v>
      </c>
      <c r="G247" s="292">
        <v>800</v>
      </c>
      <c r="H247" s="223">
        <v>1200</v>
      </c>
      <c r="I247" s="13">
        <v>1200</v>
      </c>
      <c r="J247" s="13">
        <v>1200</v>
      </c>
      <c r="K247" s="212"/>
    </row>
    <row r="248" spans="1:11" outlineLevel="1">
      <c r="A248" s="86"/>
      <c r="B248" s="89">
        <v>637004</v>
      </c>
      <c r="C248" s="90" t="s">
        <v>273</v>
      </c>
      <c r="D248" s="13">
        <v>4779</v>
      </c>
      <c r="E248" s="13">
        <v>2092</v>
      </c>
      <c r="F248" s="292">
        <v>5000</v>
      </c>
      <c r="G248" s="292">
        <v>2000</v>
      </c>
      <c r="H248" s="223">
        <v>5000</v>
      </c>
      <c r="I248" s="13">
        <v>5000</v>
      </c>
      <c r="J248" s="13">
        <v>5000</v>
      </c>
      <c r="K248" s="212"/>
    </row>
    <row r="249" spans="1:11" outlineLevel="1">
      <c r="A249" s="86"/>
      <c r="B249" s="88"/>
      <c r="C249" s="136" t="s">
        <v>104</v>
      </c>
      <c r="D249" s="200">
        <f t="shared" ref="D249:J249" si="43">SUM(D247:D248)</f>
        <v>6003</v>
      </c>
      <c r="E249" s="200">
        <f t="shared" si="43"/>
        <v>2631</v>
      </c>
      <c r="F249" s="200">
        <f t="shared" si="43"/>
        <v>6200</v>
      </c>
      <c r="G249" s="200">
        <f t="shared" si="43"/>
        <v>2800</v>
      </c>
      <c r="H249" s="200">
        <f t="shared" si="43"/>
        <v>6200</v>
      </c>
      <c r="I249" s="200">
        <f t="shared" si="43"/>
        <v>6200</v>
      </c>
      <c r="J249" s="200">
        <f t="shared" si="43"/>
        <v>6200</v>
      </c>
      <c r="K249" s="212"/>
    </row>
    <row r="250" spans="1:11" ht="13.5" outlineLevel="1" thickBot="1">
      <c r="A250" s="86"/>
      <c r="B250" s="88"/>
      <c r="C250" s="95"/>
      <c r="D250" s="208"/>
      <c r="E250" s="208"/>
      <c r="F250" s="208"/>
      <c r="G250" s="208"/>
      <c r="H250" s="208"/>
      <c r="I250" s="208"/>
      <c r="J250" s="208"/>
      <c r="K250" s="212"/>
    </row>
    <row r="251" spans="1:11" ht="13.5" outlineLevel="1" thickBot="1">
      <c r="A251" s="71" t="s">
        <v>150</v>
      </c>
      <c r="B251" s="72"/>
      <c r="C251" s="74"/>
      <c r="D251" s="49">
        <f t="shared" ref="D251:J251" si="44">D258</f>
        <v>10877</v>
      </c>
      <c r="E251" s="49">
        <f t="shared" si="44"/>
        <v>10465</v>
      </c>
      <c r="F251" s="49">
        <f t="shared" si="44"/>
        <v>9910</v>
      </c>
      <c r="G251" s="49">
        <f t="shared" si="44"/>
        <v>9910</v>
      </c>
      <c r="H251" s="49">
        <f t="shared" si="44"/>
        <v>9460</v>
      </c>
      <c r="I251" s="49">
        <f t="shared" si="44"/>
        <v>8970</v>
      </c>
      <c r="J251" s="49">
        <f t="shared" si="44"/>
        <v>8490</v>
      </c>
      <c r="K251" s="212"/>
    </row>
    <row r="252" spans="1:11" outlineLevel="1">
      <c r="A252" s="85"/>
      <c r="B252" s="137">
        <v>651</v>
      </c>
      <c r="C252" s="142" t="s">
        <v>118</v>
      </c>
      <c r="D252" s="208"/>
      <c r="E252" s="208"/>
      <c r="F252" s="208"/>
      <c r="G252" s="208"/>
      <c r="H252" s="208"/>
      <c r="I252" s="208"/>
      <c r="J252" s="208"/>
      <c r="K252" s="212"/>
    </row>
    <row r="253" spans="1:11" outlineLevel="1">
      <c r="A253" s="86"/>
      <c r="B253" s="89" t="s">
        <v>304</v>
      </c>
      <c r="C253" s="90" t="s">
        <v>189</v>
      </c>
      <c r="D253" s="13">
        <v>4119</v>
      </c>
      <c r="E253" s="13">
        <v>3945</v>
      </c>
      <c r="F253" s="292">
        <v>3710</v>
      </c>
      <c r="G253" s="292">
        <v>3710</v>
      </c>
      <c r="H253" s="223">
        <v>3530</v>
      </c>
      <c r="I253" s="13">
        <v>3320</v>
      </c>
      <c r="J253" s="13">
        <v>3120</v>
      </c>
      <c r="K253" s="212"/>
    </row>
    <row r="254" spans="1:11" outlineLevel="1">
      <c r="A254" s="86"/>
      <c r="B254" s="89" t="s">
        <v>305</v>
      </c>
      <c r="C254" s="90" t="s">
        <v>189</v>
      </c>
      <c r="D254" s="13">
        <v>2467</v>
      </c>
      <c r="E254" s="13">
        <v>2355</v>
      </c>
      <c r="F254" s="292">
        <v>2210</v>
      </c>
      <c r="G254" s="292">
        <v>2210</v>
      </c>
      <c r="H254" s="223">
        <v>2090</v>
      </c>
      <c r="I254" s="13">
        <v>1960</v>
      </c>
      <c r="J254" s="13">
        <v>1830</v>
      </c>
      <c r="K254" s="212"/>
    </row>
    <row r="255" spans="1:11" outlineLevel="1">
      <c r="A255" s="86"/>
      <c r="B255" s="89" t="s">
        <v>306</v>
      </c>
      <c r="C255" s="90" t="s">
        <v>190</v>
      </c>
      <c r="D255" s="13">
        <v>873</v>
      </c>
      <c r="E255" s="13">
        <v>840</v>
      </c>
      <c r="F255" s="292">
        <v>800</v>
      </c>
      <c r="G255" s="292">
        <v>800</v>
      </c>
      <c r="H255" s="223">
        <v>760</v>
      </c>
      <c r="I255" s="13">
        <v>720</v>
      </c>
      <c r="J255" s="13">
        <v>680</v>
      </c>
      <c r="K255" s="212"/>
    </row>
    <row r="256" spans="1:11" outlineLevel="1">
      <c r="A256" s="86"/>
      <c r="B256" s="89" t="s">
        <v>307</v>
      </c>
      <c r="C256" s="90" t="s">
        <v>236</v>
      </c>
      <c r="D256" s="13">
        <v>3418</v>
      </c>
      <c r="E256" s="13">
        <v>3325</v>
      </c>
      <c r="F256" s="292">
        <v>3190</v>
      </c>
      <c r="G256" s="292">
        <v>3190</v>
      </c>
      <c r="H256" s="223">
        <v>3080</v>
      </c>
      <c r="I256" s="13">
        <v>2970</v>
      </c>
      <c r="J256" s="13">
        <v>2860</v>
      </c>
      <c r="K256" s="212"/>
    </row>
    <row r="257" spans="1:11" outlineLevel="1">
      <c r="A257" s="86"/>
      <c r="B257" s="89">
        <v>651002</v>
      </c>
      <c r="C257" s="90" t="s">
        <v>221</v>
      </c>
      <c r="D257" s="13">
        <v>0</v>
      </c>
      <c r="E257" s="13">
        <v>0</v>
      </c>
      <c r="F257" s="292">
        <v>0</v>
      </c>
      <c r="G257" s="292">
        <v>0</v>
      </c>
      <c r="H257" s="223">
        <v>0</v>
      </c>
      <c r="I257" s="13">
        <v>0</v>
      </c>
      <c r="J257" s="13">
        <v>0</v>
      </c>
      <c r="K257" s="212"/>
    </row>
    <row r="258" spans="1:11" outlineLevel="1">
      <c r="A258" s="86"/>
      <c r="B258" s="88"/>
      <c r="C258" s="136" t="s">
        <v>104</v>
      </c>
      <c r="D258" s="200">
        <f t="shared" ref="D258:J258" si="45">SUM(D253:D257)</f>
        <v>10877</v>
      </c>
      <c r="E258" s="200">
        <f t="shared" si="45"/>
        <v>10465</v>
      </c>
      <c r="F258" s="200">
        <f t="shared" si="45"/>
        <v>9910</v>
      </c>
      <c r="G258" s="200">
        <f t="shared" si="45"/>
        <v>9910</v>
      </c>
      <c r="H258" s="200">
        <f t="shared" si="45"/>
        <v>9460</v>
      </c>
      <c r="I258" s="200">
        <f t="shared" si="45"/>
        <v>8970</v>
      </c>
      <c r="J258" s="200">
        <f t="shared" si="45"/>
        <v>8490</v>
      </c>
      <c r="K258" s="212"/>
    </row>
    <row r="259" spans="1:11" ht="13.5" outlineLevel="1" thickBot="1">
      <c r="A259" s="86"/>
      <c r="B259" s="88"/>
      <c r="C259" s="95"/>
      <c r="D259" s="208"/>
      <c r="E259" s="208"/>
      <c r="F259" s="208"/>
      <c r="G259" s="208"/>
      <c r="H259" s="208"/>
      <c r="I259" s="208"/>
      <c r="J259" s="208"/>
      <c r="K259" s="212"/>
    </row>
    <row r="260" spans="1:11" ht="13.5" outlineLevel="1" thickBot="1">
      <c r="A260" s="71" t="s">
        <v>309</v>
      </c>
      <c r="B260" s="72"/>
      <c r="C260" s="74"/>
      <c r="D260" s="49">
        <f t="shared" ref="D260:J260" si="46">D282+D286+D265+D276</f>
        <v>34682</v>
      </c>
      <c r="E260" s="49">
        <f t="shared" si="46"/>
        <v>52340</v>
      </c>
      <c r="F260" s="49">
        <f t="shared" si="46"/>
        <v>59030</v>
      </c>
      <c r="G260" s="49">
        <f t="shared" si="46"/>
        <v>57485</v>
      </c>
      <c r="H260" s="49">
        <f t="shared" si="46"/>
        <v>68100</v>
      </c>
      <c r="I260" s="49">
        <f t="shared" si="46"/>
        <v>65960</v>
      </c>
      <c r="J260" s="49">
        <f t="shared" si="46"/>
        <v>65960</v>
      </c>
      <c r="K260" s="212"/>
    </row>
    <row r="261" spans="1:11" outlineLevel="1">
      <c r="A261" s="86"/>
      <c r="B261" s="137">
        <v>611</v>
      </c>
      <c r="C261" s="142" t="s">
        <v>308</v>
      </c>
      <c r="D261" s="208"/>
      <c r="E261" s="208"/>
      <c r="F261" s="208"/>
      <c r="G261" s="208"/>
      <c r="H261" s="208"/>
      <c r="I261" s="208"/>
      <c r="J261" s="208"/>
      <c r="K261" s="212"/>
    </row>
    <row r="262" spans="1:11" outlineLevel="1">
      <c r="A262" s="86"/>
      <c r="B262" s="104">
        <v>611</v>
      </c>
      <c r="C262" s="90" t="s">
        <v>26</v>
      </c>
      <c r="D262" s="13">
        <v>21516</v>
      </c>
      <c r="E262" s="13">
        <v>24857</v>
      </c>
      <c r="F262" s="292">
        <v>27440</v>
      </c>
      <c r="G262" s="292">
        <v>37000</v>
      </c>
      <c r="H262" s="223">
        <v>40700</v>
      </c>
      <c r="I262" s="13">
        <v>40700</v>
      </c>
      <c r="J262" s="13">
        <v>40700</v>
      </c>
      <c r="K262" s="212"/>
    </row>
    <row r="263" spans="1:11" outlineLevel="1">
      <c r="A263" s="86"/>
      <c r="B263" s="104">
        <v>612</v>
      </c>
      <c r="C263" s="90" t="s">
        <v>128</v>
      </c>
      <c r="D263" s="13">
        <v>1772</v>
      </c>
      <c r="E263" s="13">
        <v>7593</v>
      </c>
      <c r="F263" s="292">
        <v>12000</v>
      </c>
      <c r="G263" s="292">
        <v>4000</v>
      </c>
      <c r="H263" s="223">
        <v>4000</v>
      </c>
      <c r="I263" s="13">
        <v>4000</v>
      </c>
      <c r="J263" s="13">
        <v>4000</v>
      </c>
      <c r="K263" s="212"/>
    </row>
    <row r="264" spans="1:11" outlineLevel="1">
      <c r="A264" s="86"/>
      <c r="B264" s="104">
        <v>614</v>
      </c>
      <c r="C264" s="90" t="s">
        <v>381</v>
      </c>
      <c r="D264" s="13"/>
      <c r="E264" s="13">
        <v>4860</v>
      </c>
      <c r="F264" s="292">
        <v>0</v>
      </c>
      <c r="G264" s="292">
        <v>300</v>
      </c>
      <c r="H264" s="223">
        <v>640</v>
      </c>
      <c r="I264" s="13">
        <v>0</v>
      </c>
      <c r="J264" s="13">
        <v>0</v>
      </c>
      <c r="K264" s="212"/>
    </row>
    <row r="265" spans="1:11" outlineLevel="1">
      <c r="A265" s="86"/>
      <c r="B265" s="105"/>
      <c r="C265" s="136" t="s">
        <v>104</v>
      </c>
      <c r="D265" s="200">
        <f>SUM(D262:D263)</f>
        <v>23288</v>
      </c>
      <c r="E265" s="200">
        <f>SUM(E262:E264)</f>
        <v>37310</v>
      </c>
      <c r="F265" s="200">
        <f t="shared" ref="F265:J265" si="47">SUM(F262:F264)</f>
        <v>39440</v>
      </c>
      <c r="G265" s="200">
        <f t="shared" si="47"/>
        <v>41300</v>
      </c>
      <c r="H265" s="200">
        <f t="shared" si="47"/>
        <v>45340</v>
      </c>
      <c r="I265" s="200">
        <f t="shared" si="47"/>
        <v>44700</v>
      </c>
      <c r="J265" s="200">
        <f t="shared" si="47"/>
        <v>44700</v>
      </c>
      <c r="K265" s="212"/>
    </row>
    <row r="266" spans="1:11" outlineLevel="1">
      <c r="A266" s="86"/>
      <c r="B266" s="105"/>
      <c r="C266" s="84"/>
      <c r="D266" s="208"/>
      <c r="E266" s="208"/>
      <c r="F266" s="208"/>
      <c r="G266" s="208"/>
      <c r="H266" s="208"/>
      <c r="I266" s="208"/>
      <c r="J266" s="208"/>
      <c r="K266" s="212"/>
    </row>
    <row r="267" spans="1:11" outlineLevel="1">
      <c r="A267" s="86"/>
      <c r="B267" s="137">
        <v>620</v>
      </c>
      <c r="C267" s="142" t="s">
        <v>116</v>
      </c>
      <c r="D267" s="208"/>
      <c r="E267" s="208"/>
      <c r="F267" s="208"/>
      <c r="G267" s="208"/>
      <c r="H267" s="208"/>
      <c r="I267" s="208"/>
      <c r="J267" s="208"/>
      <c r="K267" s="212"/>
    </row>
    <row r="268" spans="1:11" outlineLevel="1">
      <c r="A268" s="86"/>
      <c r="B268" s="104">
        <v>621</v>
      </c>
      <c r="C268" s="104" t="s">
        <v>99</v>
      </c>
      <c r="D268" s="13">
        <v>2211</v>
      </c>
      <c r="E268" s="13">
        <v>3502</v>
      </c>
      <c r="F268" s="292">
        <v>3950</v>
      </c>
      <c r="G268" s="292">
        <v>3950</v>
      </c>
      <c r="H268" s="223">
        <v>4350</v>
      </c>
      <c r="I268" s="13">
        <v>4350</v>
      </c>
      <c r="J268" s="13">
        <v>4350</v>
      </c>
      <c r="K268" s="212"/>
    </row>
    <row r="269" spans="1:11" outlineLevel="1">
      <c r="A269" s="86"/>
      <c r="B269" s="98">
        <v>625001</v>
      </c>
      <c r="C269" s="104" t="s">
        <v>27</v>
      </c>
      <c r="D269" s="13">
        <v>350</v>
      </c>
      <c r="E269" s="13">
        <v>492</v>
      </c>
      <c r="F269" s="292">
        <v>560</v>
      </c>
      <c r="G269" s="292">
        <v>560</v>
      </c>
      <c r="H269" s="223">
        <v>620</v>
      </c>
      <c r="I269" s="13">
        <v>620</v>
      </c>
      <c r="J269" s="13">
        <v>620</v>
      </c>
      <c r="K269" s="212"/>
    </row>
    <row r="270" spans="1:11" outlineLevel="1">
      <c r="A270" s="86"/>
      <c r="B270" s="98">
        <v>625002</v>
      </c>
      <c r="C270" s="104" t="s">
        <v>28</v>
      </c>
      <c r="D270" s="13">
        <v>3504</v>
      </c>
      <c r="E270" s="13">
        <v>4918</v>
      </c>
      <c r="F270" s="292">
        <v>5520</v>
      </c>
      <c r="G270" s="292">
        <v>5520</v>
      </c>
      <c r="H270" s="223">
        <v>6400</v>
      </c>
      <c r="I270" s="13">
        <v>6400</v>
      </c>
      <c r="J270" s="13">
        <v>6400</v>
      </c>
      <c r="K270" s="212"/>
    </row>
    <row r="271" spans="1:11" outlineLevel="1">
      <c r="A271" s="86"/>
      <c r="B271" s="98">
        <v>625003</v>
      </c>
      <c r="C271" s="99" t="s">
        <v>29</v>
      </c>
      <c r="D271" s="13">
        <v>200</v>
      </c>
      <c r="E271" s="13">
        <v>281</v>
      </c>
      <c r="F271" s="292">
        <v>320</v>
      </c>
      <c r="G271" s="292">
        <v>320</v>
      </c>
      <c r="H271" s="223">
        <v>370</v>
      </c>
      <c r="I271" s="13">
        <v>370</v>
      </c>
      <c r="J271" s="13">
        <v>370</v>
      </c>
      <c r="K271" s="212"/>
    </row>
    <row r="272" spans="1:11" outlineLevel="1">
      <c r="A272" s="86"/>
      <c r="B272" s="98">
        <v>625004</v>
      </c>
      <c r="C272" s="99" t="s">
        <v>30</v>
      </c>
      <c r="D272" s="13">
        <v>750</v>
      </c>
      <c r="E272" s="13">
        <v>1054</v>
      </c>
      <c r="F272" s="292">
        <v>1190</v>
      </c>
      <c r="G272" s="292">
        <v>1190</v>
      </c>
      <c r="H272" s="223">
        <v>1360</v>
      </c>
      <c r="I272" s="13">
        <v>1360</v>
      </c>
      <c r="J272" s="13">
        <v>1360</v>
      </c>
      <c r="K272" s="212"/>
    </row>
    <row r="273" spans="1:11" outlineLevel="1">
      <c r="A273" s="86"/>
      <c r="B273" s="98">
        <v>625005</v>
      </c>
      <c r="C273" s="99" t="s">
        <v>31</v>
      </c>
      <c r="D273" s="13">
        <v>262</v>
      </c>
      <c r="E273" s="13">
        <v>351</v>
      </c>
      <c r="F273" s="292">
        <v>390</v>
      </c>
      <c r="G273" s="292">
        <v>390</v>
      </c>
      <c r="H273" s="223">
        <v>450</v>
      </c>
      <c r="I273" s="13">
        <v>450</v>
      </c>
      <c r="J273" s="13">
        <v>450</v>
      </c>
      <c r="K273" s="212"/>
    </row>
    <row r="274" spans="1:11" outlineLevel="1">
      <c r="A274" s="86"/>
      <c r="B274" s="98">
        <v>625007</v>
      </c>
      <c r="C274" s="99" t="s">
        <v>102</v>
      </c>
      <c r="D274" s="13">
        <v>1188</v>
      </c>
      <c r="E274" s="13">
        <v>1668</v>
      </c>
      <c r="F274" s="292">
        <v>1860</v>
      </c>
      <c r="G274" s="292">
        <v>1860</v>
      </c>
      <c r="H274" s="223">
        <v>2170</v>
      </c>
      <c r="I274" s="13">
        <v>2170</v>
      </c>
      <c r="J274" s="13">
        <v>2170</v>
      </c>
      <c r="K274" s="212"/>
    </row>
    <row r="275" spans="1:11" outlineLevel="1">
      <c r="A275" s="86"/>
      <c r="B275" s="98">
        <v>627</v>
      </c>
      <c r="C275" s="216" t="s">
        <v>325</v>
      </c>
      <c r="D275" s="13">
        <v>0</v>
      </c>
      <c r="E275" s="13">
        <v>0</v>
      </c>
      <c r="F275" s="292">
        <v>0</v>
      </c>
      <c r="G275" s="292">
        <v>495</v>
      </c>
      <c r="H275" s="223">
        <v>540</v>
      </c>
      <c r="I275" s="13">
        <v>540</v>
      </c>
      <c r="J275" s="13">
        <v>540</v>
      </c>
      <c r="K275" s="212"/>
    </row>
    <row r="276" spans="1:11" outlineLevel="1">
      <c r="A276" s="86"/>
      <c r="B276" s="106"/>
      <c r="C276" s="136" t="s">
        <v>104</v>
      </c>
      <c r="D276" s="200">
        <f t="shared" ref="D276:J276" si="48">SUM(D268:D275)</f>
        <v>8465</v>
      </c>
      <c r="E276" s="200">
        <f t="shared" si="48"/>
        <v>12266</v>
      </c>
      <c r="F276" s="200">
        <f>SUM(F268:F275)</f>
        <v>13790</v>
      </c>
      <c r="G276" s="200">
        <f>SUM(G268:G275)</f>
        <v>14285</v>
      </c>
      <c r="H276" s="200">
        <f>SUM(H268:H275)</f>
        <v>16260</v>
      </c>
      <c r="I276" s="200">
        <f t="shared" si="48"/>
        <v>16260</v>
      </c>
      <c r="J276" s="200">
        <f t="shared" si="48"/>
        <v>16260</v>
      </c>
      <c r="K276" s="212"/>
    </row>
    <row r="277" spans="1:11" outlineLevel="1">
      <c r="A277" s="86"/>
      <c r="B277" s="138"/>
      <c r="C277" s="139"/>
      <c r="D277" s="208"/>
      <c r="E277" s="208"/>
      <c r="F277" s="208"/>
      <c r="G277" s="208"/>
      <c r="H277" s="208"/>
      <c r="I277" s="208"/>
      <c r="J277" s="208"/>
      <c r="K277" s="212"/>
    </row>
    <row r="278" spans="1:11" outlineLevel="1">
      <c r="A278" s="86"/>
      <c r="B278" s="138">
        <v>630</v>
      </c>
      <c r="C278" s="139" t="s">
        <v>50</v>
      </c>
      <c r="D278" s="208"/>
      <c r="E278" s="208"/>
      <c r="F278" s="208"/>
      <c r="G278" s="208"/>
      <c r="H278" s="208"/>
      <c r="I278" s="208"/>
      <c r="J278" s="208"/>
      <c r="K278" s="212"/>
    </row>
    <row r="279" spans="1:11" outlineLevel="1">
      <c r="A279" s="86"/>
      <c r="B279" s="169">
        <v>633006</v>
      </c>
      <c r="C279" s="168" t="s">
        <v>227</v>
      </c>
      <c r="D279" s="13">
        <v>1935</v>
      </c>
      <c r="E279" s="13">
        <v>1352</v>
      </c>
      <c r="F279" s="292">
        <v>1500</v>
      </c>
      <c r="G279" s="292">
        <v>700</v>
      </c>
      <c r="H279" s="223">
        <v>2500</v>
      </c>
      <c r="I279" s="13">
        <v>2000</v>
      </c>
      <c r="J279" s="13">
        <v>2000</v>
      </c>
      <c r="K279" s="212"/>
    </row>
    <row r="280" spans="1:11" outlineLevel="1">
      <c r="A280" s="86"/>
      <c r="B280" s="169">
        <v>633015</v>
      </c>
      <c r="C280" s="168" t="s">
        <v>192</v>
      </c>
      <c r="D280" s="13">
        <v>994</v>
      </c>
      <c r="E280" s="13">
        <v>1246</v>
      </c>
      <c r="F280" s="292">
        <v>1800</v>
      </c>
      <c r="G280" s="292">
        <v>1000</v>
      </c>
      <c r="H280" s="223">
        <v>1500</v>
      </c>
      <c r="I280" s="13">
        <v>1500</v>
      </c>
      <c r="J280" s="13">
        <v>1500</v>
      </c>
      <c r="K280" s="212"/>
    </row>
    <row r="281" spans="1:11" outlineLevel="1">
      <c r="A281" s="86"/>
      <c r="B281" s="89">
        <v>633004</v>
      </c>
      <c r="C281" s="90" t="s">
        <v>193</v>
      </c>
      <c r="D281" s="13">
        <v>0</v>
      </c>
      <c r="E281" s="13">
        <v>0</v>
      </c>
      <c r="F281" s="292">
        <v>2000</v>
      </c>
      <c r="G281" s="292">
        <v>0</v>
      </c>
      <c r="H281" s="223">
        <v>2000</v>
      </c>
      <c r="I281" s="13">
        <v>1000</v>
      </c>
      <c r="J281" s="13">
        <v>1000</v>
      </c>
      <c r="K281" s="212"/>
    </row>
    <row r="282" spans="1:11" outlineLevel="1">
      <c r="A282" s="86"/>
      <c r="B282" s="88"/>
      <c r="C282" s="136" t="s">
        <v>104</v>
      </c>
      <c r="D282" s="200">
        <f t="shared" ref="D282:J282" si="49">SUM(D279:D281)</f>
        <v>2929</v>
      </c>
      <c r="E282" s="200">
        <f t="shared" si="49"/>
        <v>2598</v>
      </c>
      <c r="F282" s="200">
        <f t="shared" si="49"/>
        <v>5300</v>
      </c>
      <c r="G282" s="200">
        <f t="shared" si="49"/>
        <v>1700</v>
      </c>
      <c r="H282" s="200">
        <f t="shared" si="49"/>
        <v>6000</v>
      </c>
      <c r="I282" s="200">
        <f t="shared" si="49"/>
        <v>4500</v>
      </c>
      <c r="J282" s="200">
        <f t="shared" si="49"/>
        <v>4500</v>
      </c>
      <c r="K282" s="212"/>
    </row>
    <row r="283" spans="1:11" outlineLevel="1">
      <c r="A283" s="86"/>
      <c r="B283" s="88"/>
      <c r="C283" s="136"/>
      <c r="D283" s="208"/>
      <c r="E283" s="208"/>
      <c r="F283" s="208"/>
      <c r="G283" s="208"/>
      <c r="H283" s="208"/>
      <c r="I283" s="208"/>
      <c r="J283" s="208"/>
      <c r="K283" s="212"/>
    </row>
    <row r="284" spans="1:11" outlineLevel="1">
      <c r="A284" s="86"/>
      <c r="B284" s="137">
        <v>635</v>
      </c>
      <c r="C284" s="137" t="s">
        <v>20</v>
      </c>
      <c r="D284" s="208"/>
      <c r="E284" s="208"/>
      <c r="F284" s="208"/>
      <c r="G284" s="208"/>
      <c r="H284" s="208"/>
      <c r="I284" s="208"/>
      <c r="J284" s="208"/>
      <c r="K284" s="212"/>
    </row>
    <row r="285" spans="1:11" outlineLevel="1">
      <c r="A285" s="86"/>
      <c r="B285" s="89">
        <v>635004</v>
      </c>
      <c r="C285" s="90" t="s">
        <v>146</v>
      </c>
      <c r="D285" s="13">
        <v>0</v>
      </c>
      <c r="E285" s="13">
        <v>166</v>
      </c>
      <c r="F285" s="292">
        <v>500</v>
      </c>
      <c r="G285" s="292">
        <v>200</v>
      </c>
      <c r="H285" s="223">
        <v>500</v>
      </c>
      <c r="I285" s="13">
        <v>500</v>
      </c>
      <c r="J285" s="13">
        <v>500</v>
      </c>
      <c r="K285" s="212"/>
    </row>
    <row r="286" spans="1:11" outlineLevel="1">
      <c r="A286" s="86"/>
      <c r="B286" s="88"/>
      <c r="C286" s="136" t="s">
        <v>104</v>
      </c>
      <c r="D286" s="200">
        <f t="shared" ref="D286:J286" si="50">SUM(D285)</f>
        <v>0</v>
      </c>
      <c r="E286" s="200">
        <f t="shared" si="50"/>
        <v>166</v>
      </c>
      <c r="F286" s="200">
        <f t="shared" si="50"/>
        <v>500</v>
      </c>
      <c r="G286" s="200">
        <f t="shared" si="50"/>
        <v>200</v>
      </c>
      <c r="H286" s="200">
        <f t="shared" si="50"/>
        <v>500</v>
      </c>
      <c r="I286" s="200">
        <f t="shared" si="50"/>
        <v>500</v>
      </c>
      <c r="J286" s="200">
        <f t="shared" si="50"/>
        <v>500</v>
      </c>
      <c r="K286" s="212"/>
    </row>
    <row r="287" spans="1:11" ht="13.5" outlineLevel="1" thickBot="1">
      <c r="A287" s="86"/>
      <c r="B287" s="88"/>
      <c r="C287" s="136"/>
      <c r="D287" s="284"/>
      <c r="E287" s="284"/>
      <c r="F287" s="284"/>
      <c r="G287" s="284"/>
      <c r="H287" s="284"/>
      <c r="I287" s="284"/>
      <c r="J287" s="284"/>
      <c r="K287" s="212"/>
    </row>
    <row r="288" spans="1:11" ht="13.5" outlineLevel="1" thickBot="1">
      <c r="A288" s="71" t="s">
        <v>310</v>
      </c>
      <c r="B288" s="72"/>
      <c r="C288" s="74"/>
      <c r="D288" s="49">
        <f t="shared" ref="D288:J288" si="51">D291+D301</f>
        <v>0</v>
      </c>
      <c r="E288" s="49">
        <f t="shared" si="51"/>
        <v>2917</v>
      </c>
      <c r="F288" s="49">
        <f t="shared" si="51"/>
        <v>0</v>
      </c>
      <c r="G288" s="49">
        <f t="shared" si="51"/>
        <v>5640</v>
      </c>
      <c r="H288" s="49">
        <f t="shared" si="51"/>
        <v>3360</v>
      </c>
      <c r="I288" s="49">
        <f t="shared" si="51"/>
        <v>0</v>
      </c>
      <c r="J288" s="49">
        <f t="shared" si="51"/>
        <v>0</v>
      </c>
      <c r="K288" s="212"/>
    </row>
    <row r="289" spans="1:11" outlineLevel="1">
      <c r="A289" s="86"/>
      <c r="B289" s="137">
        <v>611</v>
      </c>
      <c r="C289" s="142" t="s">
        <v>191</v>
      </c>
      <c r="D289" s="208"/>
      <c r="E289" s="208"/>
      <c r="F289" s="208"/>
      <c r="G289" s="208"/>
      <c r="H289" s="208"/>
      <c r="I289" s="208"/>
      <c r="J289" s="208"/>
      <c r="K289" s="212"/>
    </row>
    <row r="290" spans="1:11" outlineLevel="1">
      <c r="A290" s="86"/>
      <c r="B290" s="104">
        <v>611</v>
      </c>
      <c r="C290" s="90" t="s">
        <v>26</v>
      </c>
      <c r="D290" s="13">
        <v>0</v>
      </c>
      <c r="E290" s="13">
        <v>2161</v>
      </c>
      <c r="F290" s="292">
        <v>0</v>
      </c>
      <c r="G290" s="292">
        <v>4160</v>
      </c>
      <c r="H290" s="223">
        <v>2320</v>
      </c>
      <c r="I290" s="13">
        <v>0</v>
      </c>
      <c r="J290" s="13">
        <v>0</v>
      </c>
      <c r="K290" s="212"/>
    </row>
    <row r="291" spans="1:11" outlineLevel="1">
      <c r="A291" s="86"/>
      <c r="B291" s="105"/>
      <c r="C291" s="136" t="s">
        <v>104</v>
      </c>
      <c r="D291" s="200">
        <f t="shared" ref="D291:J291" si="52">SUM(D290:D290)</f>
        <v>0</v>
      </c>
      <c r="E291" s="200">
        <f t="shared" si="52"/>
        <v>2161</v>
      </c>
      <c r="F291" s="200">
        <f t="shared" si="52"/>
        <v>0</v>
      </c>
      <c r="G291" s="200">
        <f t="shared" si="52"/>
        <v>4160</v>
      </c>
      <c r="H291" s="200">
        <f t="shared" si="52"/>
        <v>2320</v>
      </c>
      <c r="I291" s="200">
        <f t="shared" si="52"/>
        <v>0</v>
      </c>
      <c r="J291" s="200">
        <f t="shared" si="52"/>
        <v>0</v>
      </c>
      <c r="K291" s="212"/>
    </row>
    <row r="292" spans="1:11" outlineLevel="1">
      <c r="A292" s="86"/>
      <c r="B292" s="88"/>
      <c r="C292" s="136"/>
      <c r="D292" s="284"/>
      <c r="E292" s="284"/>
      <c r="F292" s="284"/>
      <c r="G292" s="284"/>
      <c r="H292" s="284"/>
      <c r="I292" s="284"/>
      <c r="J292" s="284"/>
      <c r="K292" s="212"/>
    </row>
    <row r="293" spans="1:11" outlineLevel="1">
      <c r="A293" s="86"/>
      <c r="B293" s="137">
        <v>620</v>
      </c>
      <c r="C293" s="142" t="s">
        <v>116</v>
      </c>
      <c r="D293" s="208"/>
      <c r="E293" s="208"/>
      <c r="F293" s="208"/>
      <c r="G293" s="208"/>
      <c r="H293" s="208"/>
      <c r="I293" s="208"/>
      <c r="J293" s="208"/>
      <c r="K293" s="212"/>
    </row>
    <row r="294" spans="1:11" outlineLevel="1">
      <c r="A294" s="86"/>
      <c r="B294" s="104">
        <v>621</v>
      </c>
      <c r="C294" s="104" t="s">
        <v>99</v>
      </c>
      <c r="D294" s="13">
        <v>0</v>
      </c>
      <c r="E294" s="13">
        <v>216</v>
      </c>
      <c r="F294" s="292">
        <v>0</v>
      </c>
      <c r="G294" s="292">
        <v>420</v>
      </c>
      <c r="H294" s="223">
        <v>240</v>
      </c>
      <c r="I294" s="13">
        <v>0</v>
      </c>
      <c r="J294" s="13">
        <v>0</v>
      </c>
      <c r="K294" s="212"/>
    </row>
    <row r="295" spans="1:11" outlineLevel="1">
      <c r="A295" s="86"/>
      <c r="B295" s="98">
        <v>625001</v>
      </c>
      <c r="C295" s="104" t="s">
        <v>27</v>
      </c>
      <c r="D295" s="13">
        <v>0</v>
      </c>
      <c r="E295" s="13">
        <v>30</v>
      </c>
      <c r="F295" s="292">
        <v>0</v>
      </c>
      <c r="G295" s="292">
        <v>60</v>
      </c>
      <c r="H295" s="223">
        <v>40</v>
      </c>
      <c r="I295" s="13">
        <v>0</v>
      </c>
      <c r="J295" s="13">
        <v>0</v>
      </c>
      <c r="K295" s="212"/>
    </row>
    <row r="296" spans="1:11" outlineLevel="1">
      <c r="A296" s="86"/>
      <c r="B296" s="98">
        <v>625002</v>
      </c>
      <c r="C296" s="104" t="s">
        <v>28</v>
      </c>
      <c r="D296" s="13">
        <v>0</v>
      </c>
      <c r="E296" s="13">
        <v>303</v>
      </c>
      <c r="F296" s="292">
        <v>0</v>
      </c>
      <c r="G296" s="292">
        <v>590</v>
      </c>
      <c r="H296" s="223">
        <v>330</v>
      </c>
      <c r="I296" s="13">
        <v>0</v>
      </c>
      <c r="J296" s="13">
        <v>0</v>
      </c>
      <c r="K296" s="212"/>
    </row>
    <row r="297" spans="1:11" outlineLevel="1">
      <c r="A297" s="86"/>
      <c r="B297" s="98">
        <v>625003</v>
      </c>
      <c r="C297" s="99" t="s">
        <v>29</v>
      </c>
      <c r="D297" s="13">
        <v>0</v>
      </c>
      <c r="E297" s="13">
        <v>17</v>
      </c>
      <c r="F297" s="292">
        <v>0</v>
      </c>
      <c r="G297" s="292">
        <v>40</v>
      </c>
      <c r="H297" s="223">
        <v>20</v>
      </c>
      <c r="I297" s="13">
        <v>0</v>
      </c>
      <c r="J297" s="13">
        <v>0</v>
      </c>
      <c r="K297" s="212"/>
    </row>
    <row r="298" spans="1:11" outlineLevel="1">
      <c r="A298" s="86"/>
      <c r="B298" s="98">
        <v>625004</v>
      </c>
      <c r="C298" s="99" t="s">
        <v>30</v>
      </c>
      <c r="D298" s="13">
        <v>0</v>
      </c>
      <c r="E298" s="13">
        <v>65</v>
      </c>
      <c r="F298" s="292">
        <v>0</v>
      </c>
      <c r="G298" s="292">
        <v>130</v>
      </c>
      <c r="H298" s="223">
        <v>70</v>
      </c>
      <c r="I298" s="13">
        <v>0</v>
      </c>
      <c r="J298" s="13">
        <v>0</v>
      </c>
      <c r="K298" s="212"/>
    </row>
    <row r="299" spans="1:11" outlineLevel="1">
      <c r="A299" s="86"/>
      <c r="B299" s="98">
        <v>625005</v>
      </c>
      <c r="C299" s="99" t="s">
        <v>31</v>
      </c>
      <c r="D299" s="13">
        <v>0</v>
      </c>
      <c r="E299" s="13">
        <v>22</v>
      </c>
      <c r="F299" s="292">
        <v>0</v>
      </c>
      <c r="G299" s="292">
        <v>40</v>
      </c>
      <c r="H299" s="223">
        <v>230</v>
      </c>
      <c r="I299" s="13">
        <v>0</v>
      </c>
      <c r="J299" s="13">
        <v>0</v>
      </c>
      <c r="K299" s="212"/>
    </row>
    <row r="300" spans="1:11" outlineLevel="1">
      <c r="A300" s="86"/>
      <c r="B300" s="98">
        <v>625007</v>
      </c>
      <c r="C300" s="99" t="s">
        <v>102</v>
      </c>
      <c r="D300" s="13">
        <v>0</v>
      </c>
      <c r="E300" s="13">
        <v>103</v>
      </c>
      <c r="F300" s="292">
        <v>0</v>
      </c>
      <c r="G300" s="292">
        <v>200</v>
      </c>
      <c r="H300" s="223">
        <v>110</v>
      </c>
      <c r="I300" s="13">
        <v>0</v>
      </c>
      <c r="J300" s="13">
        <v>0</v>
      </c>
      <c r="K300" s="212"/>
    </row>
    <row r="301" spans="1:11" outlineLevel="1">
      <c r="A301" s="86"/>
      <c r="B301" s="106"/>
      <c r="C301" s="136" t="s">
        <v>104</v>
      </c>
      <c r="D301" s="200">
        <f t="shared" ref="D301:J301" si="53">SUM(D294:D300)</f>
        <v>0</v>
      </c>
      <c r="E301" s="200">
        <f t="shared" si="53"/>
        <v>756</v>
      </c>
      <c r="F301" s="200">
        <f t="shared" si="53"/>
        <v>0</v>
      </c>
      <c r="G301" s="200">
        <f t="shared" si="53"/>
        <v>1480</v>
      </c>
      <c r="H301" s="200">
        <f t="shared" si="53"/>
        <v>1040</v>
      </c>
      <c r="I301" s="200">
        <f t="shared" si="53"/>
        <v>0</v>
      </c>
      <c r="J301" s="200">
        <f t="shared" si="53"/>
        <v>0</v>
      </c>
      <c r="K301" s="212"/>
    </row>
    <row r="302" spans="1:11" outlineLevel="1">
      <c r="A302" s="86"/>
      <c r="B302" s="88"/>
      <c r="C302" s="136"/>
      <c r="D302" s="284"/>
      <c r="E302" s="284"/>
      <c r="F302" s="284"/>
      <c r="G302" s="284"/>
      <c r="H302" s="284"/>
      <c r="I302" s="284"/>
      <c r="J302" s="284"/>
      <c r="K302" s="212"/>
    </row>
    <row r="303" spans="1:11" ht="13.5" outlineLevel="1" thickBot="1">
      <c r="A303" s="86"/>
      <c r="B303" s="88"/>
      <c r="C303" s="84"/>
      <c r="D303" s="208"/>
      <c r="E303" s="208"/>
      <c r="F303" s="208"/>
      <c r="G303" s="208"/>
      <c r="H303" s="208"/>
      <c r="I303" s="208"/>
      <c r="J303" s="208"/>
      <c r="K303" s="212"/>
    </row>
    <row r="304" spans="1:11" ht="13.5" outlineLevel="1" thickBot="1">
      <c r="A304" s="71" t="s">
        <v>11</v>
      </c>
      <c r="B304" s="72"/>
      <c r="C304" s="74"/>
      <c r="D304" s="82">
        <f t="shared" ref="D304:J304" si="54">D307+D317+D312</f>
        <v>51578</v>
      </c>
      <c r="E304" s="82">
        <f t="shared" si="54"/>
        <v>31717</v>
      </c>
      <c r="F304" s="82">
        <f t="shared" si="54"/>
        <v>30330</v>
      </c>
      <c r="G304" s="82">
        <f t="shared" si="54"/>
        <v>27000</v>
      </c>
      <c r="H304" s="82">
        <f t="shared" si="54"/>
        <v>31000</v>
      </c>
      <c r="I304" s="82">
        <f t="shared" si="54"/>
        <v>31000</v>
      </c>
      <c r="J304" s="82">
        <f t="shared" si="54"/>
        <v>31000</v>
      </c>
      <c r="K304" s="212"/>
    </row>
    <row r="305" spans="1:11" outlineLevel="1">
      <c r="A305" s="86"/>
      <c r="B305" s="166">
        <v>633</v>
      </c>
      <c r="C305" s="165" t="s">
        <v>50</v>
      </c>
      <c r="D305" s="208"/>
      <c r="E305" s="208"/>
      <c r="F305" s="208"/>
      <c r="G305" s="208"/>
      <c r="H305" s="208"/>
      <c r="I305" s="208"/>
      <c r="J305" s="208"/>
      <c r="K305" s="212"/>
    </row>
    <row r="306" spans="1:11" outlineLevel="1">
      <c r="A306" s="86"/>
      <c r="B306" s="94">
        <v>633006</v>
      </c>
      <c r="C306" s="90" t="s">
        <v>50</v>
      </c>
      <c r="D306" s="13">
        <v>45</v>
      </c>
      <c r="E306" s="13">
        <v>0</v>
      </c>
      <c r="F306" s="292">
        <v>500</v>
      </c>
      <c r="G306" s="292">
        <v>0</v>
      </c>
      <c r="H306" s="223">
        <v>500</v>
      </c>
      <c r="I306" s="13">
        <v>500</v>
      </c>
      <c r="J306" s="13">
        <v>500</v>
      </c>
      <c r="K306" s="212"/>
    </row>
    <row r="307" spans="1:11" outlineLevel="1">
      <c r="A307" s="86"/>
      <c r="B307" s="86"/>
      <c r="C307" s="136" t="s">
        <v>104</v>
      </c>
      <c r="D307" s="200">
        <f t="shared" ref="D307:J307" si="55">SUM(D306)</f>
        <v>45</v>
      </c>
      <c r="E307" s="200">
        <f t="shared" si="55"/>
        <v>0</v>
      </c>
      <c r="F307" s="200">
        <f t="shared" si="55"/>
        <v>500</v>
      </c>
      <c r="G307" s="200">
        <f t="shared" si="55"/>
        <v>0</v>
      </c>
      <c r="H307" s="200">
        <f t="shared" si="55"/>
        <v>500</v>
      </c>
      <c r="I307" s="200">
        <f t="shared" si="55"/>
        <v>500</v>
      </c>
      <c r="J307" s="200">
        <f t="shared" si="55"/>
        <v>500</v>
      </c>
      <c r="K307" s="212"/>
    </row>
    <row r="308" spans="1:11" hidden="1" outlineLevel="1">
      <c r="A308" s="86"/>
      <c r="B308" s="88"/>
      <c r="C308" s="136" t="s">
        <v>104</v>
      </c>
      <c r="D308" s="208"/>
      <c r="E308" s="208"/>
      <c r="F308" s="208"/>
      <c r="G308" s="208"/>
      <c r="H308" s="208"/>
      <c r="I308" s="208"/>
      <c r="J308" s="208"/>
      <c r="K308" s="212"/>
    </row>
    <row r="309" spans="1:11" outlineLevel="1">
      <c r="A309" s="86"/>
      <c r="B309" s="88"/>
      <c r="C309" s="136"/>
      <c r="D309" s="208"/>
      <c r="E309" s="208"/>
      <c r="F309" s="208"/>
      <c r="G309" s="208"/>
      <c r="H309" s="208"/>
      <c r="I309" s="208"/>
      <c r="J309" s="208"/>
      <c r="K309" s="212"/>
    </row>
    <row r="310" spans="1:11" outlineLevel="1">
      <c r="A310" s="86"/>
      <c r="B310" s="137">
        <v>635</v>
      </c>
      <c r="C310" s="137" t="s">
        <v>20</v>
      </c>
      <c r="D310" s="208"/>
      <c r="E310" s="208"/>
      <c r="F310" s="208"/>
      <c r="G310" s="208"/>
      <c r="H310" s="208"/>
      <c r="I310" s="208"/>
      <c r="J310" s="208"/>
      <c r="K310" s="212"/>
    </row>
    <row r="311" spans="1:11" outlineLevel="1">
      <c r="A311" s="86"/>
      <c r="B311" s="89">
        <v>635004</v>
      </c>
      <c r="C311" s="90" t="s">
        <v>342</v>
      </c>
      <c r="D311" s="13">
        <v>20987</v>
      </c>
      <c r="E311" s="13">
        <v>2628</v>
      </c>
      <c r="F311" s="292">
        <v>500</v>
      </c>
      <c r="G311" s="292">
        <v>500</v>
      </c>
      <c r="H311" s="223">
        <v>500</v>
      </c>
      <c r="I311" s="13">
        <v>500</v>
      </c>
      <c r="J311" s="13">
        <v>500</v>
      </c>
      <c r="K311" s="212"/>
    </row>
    <row r="312" spans="1:11" outlineLevel="1">
      <c r="A312" s="86"/>
      <c r="B312" s="88"/>
      <c r="C312" s="136" t="s">
        <v>104</v>
      </c>
      <c r="D312" s="200">
        <f t="shared" ref="D312:J312" si="56">SUM(D311)</f>
        <v>20987</v>
      </c>
      <c r="E312" s="200">
        <f t="shared" si="56"/>
        <v>2628</v>
      </c>
      <c r="F312" s="200">
        <f t="shared" si="56"/>
        <v>500</v>
      </c>
      <c r="G312" s="200">
        <f t="shared" si="56"/>
        <v>500</v>
      </c>
      <c r="H312" s="200">
        <f t="shared" si="56"/>
        <v>500</v>
      </c>
      <c r="I312" s="200">
        <f t="shared" si="56"/>
        <v>500</v>
      </c>
      <c r="J312" s="200">
        <f t="shared" si="56"/>
        <v>500</v>
      </c>
      <c r="K312" s="212"/>
    </row>
    <row r="313" spans="1:11" outlineLevel="1">
      <c r="A313" s="86"/>
      <c r="B313" s="88"/>
      <c r="C313" s="84"/>
      <c r="D313" s="208"/>
      <c r="E313" s="208"/>
      <c r="F313" s="208"/>
      <c r="G313" s="208"/>
      <c r="H313" s="208"/>
      <c r="I313" s="208"/>
      <c r="J313" s="208"/>
      <c r="K313" s="212"/>
    </row>
    <row r="314" spans="1:11" outlineLevel="1">
      <c r="A314" s="86"/>
      <c r="B314" s="143">
        <v>637</v>
      </c>
      <c r="C314" s="139" t="s">
        <v>21</v>
      </c>
      <c r="D314" s="208"/>
      <c r="E314" s="208"/>
      <c r="F314" s="208"/>
      <c r="G314" s="208"/>
      <c r="H314" s="208"/>
      <c r="I314" s="208"/>
      <c r="J314" s="208"/>
      <c r="K314" s="212"/>
    </row>
    <row r="315" spans="1:11" outlineLevel="1">
      <c r="A315" s="86"/>
      <c r="B315" s="89">
        <v>637027</v>
      </c>
      <c r="C315" s="100" t="s">
        <v>231</v>
      </c>
      <c r="D315" s="13">
        <v>1485</v>
      </c>
      <c r="E315" s="13">
        <v>1455</v>
      </c>
      <c r="F315" s="292">
        <v>1330</v>
      </c>
      <c r="G315" s="292">
        <v>1500</v>
      </c>
      <c r="H315" s="223">
        <v>1500</v>
      </c>
      <c r="I315" s="13">
        <v>1500</v>
      </c>
      <c r="J315" s="13">
        <v>1500</v>
      </c>
      <c r="K315" s="212"/>
    </row>
    <row r="316" spans="1:11" outlineLevel="1">
      <c r="A316" s="86"/>
      <c r="B316" s="89">
        <v>637004</v>
      </c>
      <c r="C316" s="90" t="s">
        <v>235</v>
      </c>
      <c r="D316" s="13">
        <v>29061</v>
      </c>
      <c r="E316" s="13">
        <v>27634</v>
      </c>
      <c r="F316" s="292">
        <v>28000</v>
      </c>
      <c r="G316" s="292">
        <v>25000</v>
      </c>
      <c r="H316" s="223">
        <v>28500</v>
      </c>
      <c r="I316" s="13">
        <v>28500</v>
      </c>
      <c r="J316" s="13">
        <v>28500</v>
      </c>
      <c r="K316" s="212"/>
    </row>
    <row r="317" spans="1:11" outlineLevel="1">
      <c r="A317" s="86"/>
      <c r="B317" s="88"/>
      <c r="C317" s="136" t="s">
        <v>104</v>
      </c>
      <c r="D317" s="200">
        <f t="shared" ref="D317:J317" si="57">SUM(D315:D316)</f>
        <v>30546</v>
      </c>
      <c r="E317" s="200">
        <f t="shared" si="57"/>
        <v>29089</v>
      </c>
      <c r="F317" s="200">
        <f t="shared" si="57"/>
        <v>29330</v>
      </c>
      <c r="G317" s="200">
        <f t="shared" si="57"/>
        <v>26500</v>
      </c>
      <c r="H317" s="200">
        <f t="shared" si="57"/>
        <v>30000</v>
      </c>
      <c r="I317" s="200">
        <f t="shared" si="57"/>
        <v>30000</v>
      </c>
      <c r="J317" s="200">
        <f t="shared" si="57"/>
        <v>30000</v>
      </c>
      <c r="K317" s="212"/>
    </row>
    <row r="318" spans="1:11" s="111" customFormat="1" ht="13.5" outlineLevel="1" thickBot="1">
      <c r="A318" s="86"/>
      <c r="B318" s="88"/>
      <c r="C318" s="84"/>
      <c r="D318" s="204"/>
      <c r="E318" s="204"/>
      <c r="F318" s="204"/>
      <c r="G318" s="204"/>
      <c r="H318" s="204"/>
      <c r="I318" s="204"/>
      <c r="J318" s="204"/>
      <c r="K318" s="214"/>
    </row>
    <row r="319" spans="1:11" ht="13.5" outlineLevel="1" thickBot="1">
      <c r="A319" s="329" t="s">
        <v>147</v>
      </c>
      <c r="B319" s="330"/>
      <c r="C319" s="331"/>
      <c r="D319" s="101">
        <f t="shared" ref="D319:J319" si="58">D324</f>
        <v>10292</v>
      </c>
      <c r="E319" s="101">
        <f t="shared" si="58"/>
        <v>9954</v>
      </c>
      <c r="F319" s="101">
        <f t="shared" si="58"/>
        <v>11800</v>
      </c>
      <c r="G319" s="101">
        <f t="shared" si="58"/>
        <v>10150</v>
      </c>
      <c r="H319" s="101">
        <f t="shared" si="58"/>
        <v>11950</v>
      </c>
      <c r="I319" s="101">
        <f t="shared" si="58"/>
        <v>11950</v>
      </c>
      <c r="J319" s="101">
        <f t="shared" si="58"/>
        <v>11950</v>
      </c>
      <c r="K319" s="212"/>
    </row>
    <row r="320" spans="1:11" outlineLevel="1">
      <c r="A320" s="86"/>
      <c r="B320" s="102">
        <v>637015</v>
      </c>
      <c r="C320" s="112" t="s">
        <v>152</v>
      </c>
      <c r="D320" s="13">
        <v>2477</v>
      </c>
      <c r="E320" s="13">
        <v>2476</v>
      </c>
      <c r="F320" s="292">
        <v>3500</v>
      </c>
      <c r="G320" s="292">
        <v>2500</v>
      </c>
      <c r="H320" s="223">
        <v>3500</v>
      </c>
      <c r="I320" s="13">
        <v>3500</v>
      </c>
      <c r="J320" s="13">
        <v>3500</v>
      </c>
      <c r="K320" s="212"/>
    </row>
    <row r="321" spans="1:11" outlineLevel="1">
      <c r="A321" s="86"/>
      <c r="B321" s="89">
        <v>632001</v>
      </c>
      <c r="C321" s="100" t="s">
        <v>32</v>
      </c>
      <c r="D321" s="13">
        <v>1639</v>
      </c>
      <c r="E321" s="13">
        <v>1048</v>
      </c>
      <c r="F321" s="292">
        <v>1800</v>
      </c>
      <c r="G321" s="292">
        <v>650</v>
      </c>
      <c r="H321" s="223">
        <v>1000</v>
      </c>
      <c r="I321" s="13">
        <v>1000</v>
      </c>
      <c r="J321" s="13">
        <v>1000</v>
      </c>
      <c r="K321" s="212"/>
    </row>
    <row r="322" spans="1:11" outlineLevel="1">
      <c r="A322" s="86"/>
      <c r="B322" s="89">
        <v>632002</v>
      </c>
      <c r="C322" s="90" t="s">
        <v>145</v>
      </c>
      <c r="D322" s="13">
        <v>4177</v>
      </c>
      <c r="E322" s="13">
        <v>4431</v>
      </c>
      <c r="F322" s="292">
        <v>4500</v>
      </c>
      <c r="G322" s="292">
        <v>4500</v>
      </c>
      <c r="H322" s="223">
        <v>4950</v>
      </c>
      <c r="I322" s="13">
        <v>4950</v>
      </c>
      <c r="J322" s="13">
        <v>4950</v>
      </c>
      <c r="K322" s="212"/>
    </row>
    <row r="323" spans="1:11" outlineLevel="1">
      <c r="A323" s="86"/>
      <c r="B323" s="89">
        <v>637004</v>
      </c>
      <c r="C323" s="90" t="s">
        <v>228</v>
      </c>
      <c r="D323" s="13">
        <v>1999</v>
      </c>
      <c r="E323" s="13">
        <v>1999</v>
      </c>
      <c r="F323" s="292">
        <v>2000</v>
      </c>
      <c r="G323" s="292">
        <v>2500</v>
      </c>
      <c r="H323" s="223">
        <v>2500</v>
      </c>
      <c r="I323" s="13">
        <v>2500</v>
      </c>
      <c r="J323" s="13">
        <v>2500</v>
      </c>
      <c r="K323" s="212"/>
    </row>
    <row r="324" spans="1:11" outlineLevel="1">
      <c r="A324" s="86"/>
      <c r="B324" s="88"/>
      <c r="C324" s="136" t="s">
        <v>104</v>
      </c>
      <c r="D324" s="200">
        <f t="shared" ref="D324:J324" si="59">SUM(D320:D323)</f>
        <v>10292</v>
      </c>
      <c r="E324" s="200">
        <f t="shared" si="59"/>
        <v>9954</v>
      </c>
      <c r="F324" s="200">
        <f t="shared" si="59"/>
        <v>11800</v>
      </c>
      <c r="G324" s="200">
        <f t="shared" si="59"/>
        <v>10150</v>
      </c>
      <c r="H324" s="200">
        <f t="shared" si="59"/>
        <v>11950</v>
      </c>
      <c r="I324" s="200">
        <f t="shared" si="59"/>
        <v>11950</v>
      </c>
      <c r="J324" s="200">
        <f t="shared" si="59"/>
        <v>11950</v>
      </c>
      <c r="K324" s="212"/>
    </row>
    <row r="325" spans="1:11" ht="13.5" outlineLevel="1" thickBot="1">
      <c r="A325" s="86"/>
      <c r="B325" s="88"/>
      <c r="C325" s="84"/>
      <c r="D325" s="208"/>
      <c r="E325" s="208"/>
      <c r="F325" s="208"/>
      <c r="G325" s="208"/>
      <c r="H325" s="208"/>
      <c r="I325" s="208"/>
      <c r="J325" s="208"/>
      <c r="K325" s="212"/>
    </row>
    <row r="326" spans="1:11" ht="13.5" outlineLevel="1" thickBot="1">
      <c r="A326" s="71" t="s">
        <v>121</v>
      </c>
      <c r="B326" s="75"/>
      <c r="C326" s="74"/>
      <c r="D326" s="82">
        <f t="shared" ref="D326:J326" si="60">D330+D334+D339</f>
        <v>808</v>
      </c>
      <c r="E326" s="82">
        <f t="shared" si="60"/>
        <v>0</v>
      </c>
      <c r="F326" s="82">
        <f t="shared" si="60"/>
        <v>2200</v>
      </c>
      <c r="G326" s="82">
        <f t="shared" si="60"/>
        <v>0</v>
      </c>
      <c r="H326" s="82">
        <f t="shared" si="60"/>
        <v>1500</v>
      </c>
      <c r="I326" s="82">
        <f t="shared" si="60"/>
        <v>1500</v>
      </c>
      <c r="J326" s="82">
        <f t="shared" si="60"/>
        <v>1500</v>
      </c>
      <c r="K326" s="212"/>
    </row>
    <row r="327" spans="1:11" outlineLevel="1">
      <c r="A327" s="87"/>
      <c r="B327" s="137">
        <v>632</v>
      </c>
      <c r="C327" s="142" t="s">
        <v>212</v>
      </c>
      <c r="D327" s="208"/>
      <c r="E327" s="208"/>
      <c r="F327" s="208"/>
      <c r="G327" s="208"/>
      <c r="H327" s="208"/>
      <c r="I327" s="208"/>
      <c r="J327" s="208"/>
      <c r="K327" s="212"/>
    </row>
    <row r="328" spans="1:11" outlineLevel="1">
      <c r="A328" s="86"/>
      <c r="B328" s="94" t="s">
        <v>9</v>
      </c>
      <c r="C328" s="90" t="s">
        <v>32</v>
      </c>
      <c r="D328" s="13">
        <v>0</v>
      </c>
      <c r="E328" s="13">
        <v>0</v>
      </c>
      <c r="F328" s="292">
        <v>0</v>
      </c>
      <c r="G328" s="292">
        <v>0</v>
      </c>
      <c r="H328" s="223">
        <v>0</v>
      </c>
      <c r="I328" s="13">
        <v>0</v>
      </c>
      <c r="J328" s="13">
        <v>0</v>
      </c>
      <c r="K328" s="212"/>
    </row>
    <row r="329" spans="1:11" outlineLevel="1">
      <c r="A329" s="86"/>
      <c r="B329" s="89">
        <v>632002</v>
      </c>
      <c r="C329" s="90" t="s">
        <v>33</v>
      </c>
      <c r="D329" s="13">
        <v>0</v>
      </c>
      <c r="E329" s="13">
        <v>0</v>
      </c>
      <c r="F329" s="292">
        <v>0</v>
      </c>
      <c r="G329" s="292">
        <v>0</v>
      </c>
      <c r="H329" s="223">
        <v>0</v>
      </c>
      <c r="I329" s="13">
        <v>0</v>
      </c>
      <c r="J329" s="13">
        <v>0</v>
      </c>
      <c r="K329" s="212"/>
    </row>
    <row r="330" spans="1:11" outlineLevel="1">
      <c r="A330" s="86"/>
      <c r="B330" s="88"/>
      <c r="C330" s="136" t="s">
        <v>104</v>
      </c>
      <c r="D330" s="200">
        <f t="shared" ref="D330:J330" si="61">SUM(D328:D329)</f>
        <v>0</v>
      </c>
      <c r="E330" s="200">
        <f t="shared" si="61"/>
        <v>0</v>
      </c>
      <c r="F330" s="200">
        <f t="shared" si="61"/>
        <v>0</v>
      </c>
      <c r="G330" s="200">
        <f t="shared" si="61"/>
        <v>0</v>
      </c>
      <c r="H330" s="200">
        <f t="shared" si="61"/>
        <v>0</v>
      </c>
      <c r="I330" s="200">
        <f t="shared" si="61"/>
        <v>0</v>
      </c>
      <c r="J330" s="200">
        <f t="shared" si="61"/>
        <v>0</v>
      </c>
      <c r="K330" s="212"/>
    </row>
    <row r="331" spans="1:11" outlineLevel="1">
      <c r="A331" s="86"/>
      <c r="B331" s="88"/>
      <c r="C331" s="84"/>
      <c r="D331" s="208"/>
      <c r="E331" s="208"/>
      <c r="F331" s="208"/>
      <c r="G331" s="208"/>
      <c r="H331" s="208"/>
      <c r="I331" s="208"/>
      <c r="J331" s="208"/>
      <c r="K331" s="212"/>
    </row>
    <row r="332" spans="1:11" outlineLevel="1">
      <c r="A332" s="86"/>
      <c r="B332" s="137">
        <v>633</v>
      </c>
      <c r="C332" s="137" t="s">
        <v>19</v>
      </c>
      <c r="D332" s="208"/>
      <c r="E332" s="208"/>
      <c r="F332" s="208"/>
      <c r="G332" s="208"/>
      <c r="H332" s="208"/>
      <c r="I332" s="208"/>
      <c r="J332" s="208"/>
      <c r="K332" s="212"/>
    </row>
    <row r="333" spans="1:11" outlineLevel="1">
      <c r="A333" s="86"/>
      <c r="B333" s="89">
        <v>633006</v>
      </c>
      <c r="C333" s="90" t="s">
        <v>37</v>
      </c>
      <c r="D333" s="13">
        <v>0</v>
      </c>
      <c r="E333" s="13">
        <v>0</v>
      </c>
      <c r="F333" s="292">
        <v>200</v>
      </c>
      <c r="G333" s="292">
        <v>0</v>
      </c>
      <c r="H333" s="223">
        <v>0</v>
      </c>
      <c r="I333" s="13">
        <v>0</v>
      </c>
      <c r="J333" s="13">
        <v>0</v>
      </c>
      <c r="K333" s="212"/>
    </row>
    <row r="334" spans="1:11" outlineLevel="1">
      <c r="A334" s="86"/>
      <c r="B334" s="105"/>
      <c r="C334" s="136" t="s">
        <v>104</v>
      </c>
      <c r="D334" s="200">
        <f t="shared" ref="D334:J334" si="62">SUM(D333)</f>
        <v>0</v>
      </c>
      <c r="E334" s="200">
        <f t="shared" si="62"/>
        <v>0</v>
      </c>
      <c r="F334" s="200">
        <f t="shared" si="62"/>
        <v>200</v>
      </c>
      <c r="G334" s="200">
        <f t="shared" si="62"/>
        <v>0</v>
      </c>
      <c r="H334" s="200">
        <f t="shared" si="62"/>
        <v>0</v>
      </c>
      <c r="I334" s="200">
        <f t="shared" si="62"/>
        <v>0</v>
      </c>
      <c r="J334" s="200">
        <f t="shared" si="62"/>
        <v>0</v>
      </c>
      <c r="K334" s="212"/>
    </row>
    <row r="335" spans="1:11" outlineLevel="1">
      <c r="A335" s="86"/>
      <c r="B335" s="105"/>
      <c r="C335" s="84"/>
      <c r="D335" s="208"/>
      <c r="E335" s="208"/>
      <c r="F335" s="208"/>
      <c r="G335" s="208"/>
      <c r="H335" s="208"/>
      <c r="I335" s="208"/>
      <c r="J335" s="208"/>
      <c r="K335" s="212"/>
    </row>
    <row r="336" spans="1:11" outlineLevel="1">
      <c r="A336" s="86"/>
      <c r="B336" s="137">
        <v>635</v>
      </c>
      <c r="C336" s="137" t="s">
        <v>20</v>
      </c>
      <c r="D336" s="208"/>
      <c r="E336" s="208"/>
      <c r="F336" s="208"/>
      <c r="G336" s="208"/>
      <c r="H336" s="208"/>
      <c r="I336" s="208"/>
      <c r="J336" s="208"/>
      <c r="K336" s="212"/>
    </row>
    <row r="337" spans="1:11" outlineLevel="1">
      <c r="A337" s="86"/>
      <c r="B337" s="89">
        <v>635004</v>
      </c>
      <c r="C337" s="100" t="s">
        <v>122</v>
      </c>
      <c r="D337" s="13">
        <v>0</v>
      </c>
      <c r="E337" s="13">
        <v>0</v>
      </c>
      <c r="F337" s="292">
        <v>500</v>
      </c>
      <c r="G337" s="292">
        <v>0</v>
      </c>
      <c r="H337" s="223">
        <v>500</v>
      </c>
      <c r="I337" s="13">
        <v>500</v>
      </c>
      <c r="J337" s="13">
        <v>500</v>
      </c>
      <c r="K337" s="212"/>
    </row>
    <row r="338" spans="1:11" outlineLevel="1">
      <c r="A338" s="86"/>
      <c r="B338" s="89">
        <v>635006</v>
      </c>
      <c r="C338" s="100" t="s">
        <v>43</v>
      </c>
      <c r="D338" s="13">
        <v>808</v>
      </c>
      <c r="E338" s="13">
        <v>0</v>
      </c>
      <c r="F338" s="292">
        <v>1500</v>
      </c>
      <c r="G338" s="292">
        <v>0</v>
      </c>
      <c r="H338" s="223">
        <v>1000</v>
      </c>
      <c r="I338" s="13">
        <v>1000</v>
      </c>
      <c r="J338" s="13">
        <v>1000</v>
      </c>
      <c r="K338" s="212"/>
    </row>
    <row r="339" spans="1:11" outlineLevel="1">
      <c r="A339" s="86"/>
      <c r="B339" s="88"/>
      <c r="C339" s="136" t="s">
        <v>104</v>
      </c>
      <c r="D339" s="200">
        <f t="shared" ref="D339:J339" si="63">SUM(D337:D338)</f>
        <v>808</v>
      </c>
      <c r="E339" s="200">
        <f t="shared" si="63"/>
        <v>0</v>
      </c>
      <c r="F339" s="200">
        <f t="shared" si="63"/>
        <v>2000</v>
      </c>
      <c r="G339" s="200">
        <f t="shared" si="63"/>
        <v>0</v>
      </c>
      <c r="H339" s="200">
        <f t="shared" si="63"/>
        <v>1500</v>
      </c>
      <c r="I339" s="200">
        <f t="shared" si="63"/>
        <v>1500</v>
      </c>
      <c r="J339" s="200">
        <f t="shared" si="63"/>
        <v>1500</v>
      </c>
      <c r="K339" s="212"/>
    </row>
    <row r="340" spans="1:11" ht="13.5" outlineLevel="1" thickBot="1">
      <c r="A340" s="86"/>
      <c r="B340" s="87"/>
      <c r="C340" s="87"/>
      <c r="D340" s="208"/>
      <c r="E340" s="208"/>
      <c r="F340" s="208"/>
      <c r="G340" s="208"/>
      <c r="H340" s="208"/>
      <c r="I340" s="208"/>
      <c r="J340" s="208"/>
      <c r="K340" s="212"/>
    </row>
    <row r="341" spans="1:11" ht="13.5" outlineLevel="1" thickBot="1">
      <c r="A341" s="71" t="s">
        <v>78</v>
      </c>
      <c r="B341" s="75"/>
      <c r="C341" s="74"/>
      <c r="D341" s="101">
        <f t="shared" ref="D341:J341" si="64">D344+D350+D354+D359+D363+D369</f>
        <v>39911</v>
      </c>
      <c r="E341" s="101">
        <f t="shared" si="64"/>
        <v>33765</v>
      </c>
      <c r="F341" s="101">
        <f t="shared" si="64"/>
        <v>40530</v>
      </c>
      <c r="G341" s="101">
        <f t="shared" si="64"/>
        <v>90830</v>
      </c>
      <c r="H341" s="101">
        <f t="shared" si="64"/>
        <v>89030</v>
      </c>
      <c r="I341" s="101">
        <f t="shared" si="64"/>
        <v>39030</v>
      </c>
      <c r="J341" s="101">
        <f t="shared" si="64"/>
        <v>39030</v>
      </c>
      <c r="K341" s="212"/>
    </row>
    <row r="342" spans="1:11" outlineLevel="1">
      <c r="A342" s="86"/>
      <c r="B342" s="137">
        <v>632</v>
      </c>
      <c r="C342" s="142" t="s">
        <v>214</v>
      </c>
      <c r="D342" s="208"/>
      <c r="E342" s="208"/>
      <c r="F342" s="208"/>
      <c r="G342" s="208"/>
      <c r="H342" s="208"/>
      <c r="I342" s="208"/>
      <c r="J342" s="208"/>
      <c r="K342" s="212"/>
    </row>
    <row r="343" spans="1:11" outlineLevel="1">
      <c r="A343" s="86"/>
      <c r="B343" s="94" t="s">
        <v>9</v>
      </c>
      <c r="C343" s="100" t="s">
        <v>32</v>
      </c>
      <c r="D343" s="13">
        <v>4347</v>
      </c>
      <c r="E343" s="13">
        <v>4023</v>
      </c>
      <c r="F343" s="292">
        <v>5000</v>
      </c>
      <c r="G343" s="292">
        <v>4000</v>
      </c>
      <c r="H343" s="223">
        <v>5500</v>
      </c>
      <c r="I343" s="13">
        <v>5500</v>
      </c>
      <c r="J343" s="13">
        <v>5500</v>
      </c>
      <c r="K343" s="212"/>
    </row>
    <row r="344" spans="1:11" outlineLevel="1">
      <c r="A344" s="86"/>
      <c r="B344" s="88"/>
      <c r="C344" s="136" t="s">
        <v>104</v>
      </c>
      <c r="D344" s="200">
        <f t="shared" ref="D344:J344" si="65">SUM(D343:D343)</f>
        <v>4347</v>
      </c>
      <c r="E344" s="200">
        <f t="shared" si="65"/>
        <v>4023</v>
      </c>
      <c r="F344" s="200">
        <f t="shared" si="65"/>
        <v>5000</v>
      </c>
      <c r="G344" s="200">
        <f t="shared" si="65"/>
        <v>4000</v>
      </c>
      <c r="H344" s="200">
        <f t="shared" si="65"/>
        <v>5500</v>
      </c>
      <c r="I344" s="200">
        <f t="shared" si="65"/>
        <v>5500</v>
      </c>
      <c r="J344" s="200">
        <f t="shared" si="65"/>
        <v>5500</v>
      </c>
      <c r="K344" s="212"/>
    </row>
    <row r="345" spans="1:11" outlineLevel="1">
      <c r="A345" s="86"/>
      <c r="B345" s="88"/>
      <c r="C345" s="84"/>
      <c r="D345" s="208"/>
      <c r="E345" s="208"/>
      <c r="F345" s="208"/>
      <c r="G345" s="208"/>
      <c r="H345" s="208"/>
      <c r="I345" s="208"/>
      <c r="J345" s="208"/>
      <c r="K345" s="212"/>
    </row>
    <row r="346" spans="1:11" outlineLevel="1">
      <c r="A346" s="86"/>
      <c r="B346" s="137">
        <v>633</v>
      </c>
      <c r="C346" s="137" t="s">
        <v>19</v>
      </c>
      <c r="D346" s="208"/>
      <c r="E346" s="208"/>
      <c r="F346" s="208"/>
      <c r="G346" s="208"/>
      <c r="H346" s="208"/>
      <c r="I346" s="208"/>
      <c r="J346" s="208"/>
      <c r="K346" s="212"/>
    </row>
    <row r="347" spans="1:11" outlineLevel="1">
      <c r="A347" s="86"/>
      <c r="B347" s="89">
        <v>633006</v>
      </c>
      <c r="C347" s="90" t="s">
        <v>259</v>
      </c>
      <c r="D347" s="13">
        <v>1545</v>
      </c>
      <c r="E347" s="13">
        <v>1694</v>
      </c>
      <c r="F347" s="292">
        <v>1500</v>
      </c>
      <c r="G347" s="292">
        <v>2600</v>
      </c>
      <c r="H347" s="223">
        <v>1500</v>
      </c>
      <c r="I347" s="13">
        <v>1500</v>
      </c>
      <c r="J347" s="13">
        <v>1500</v>
      </c>
      <c r="K347" s="212"/>
    </row>
    <row r="348" spans="1:11" outlineLevel="1">
      <c r="A348" s="86"/>
      <c r="B348" s="89">
        <v>633010</v>
      </c>
      <c r="C348" s="100" t="s">
        <v>124</v>
      </c>
      <c r="D348" s="13">
        <v>1300</v>
      </c>
      <c r="E348" s="13">
        <v>1900</v>
      </c>
      <c r="F348" s="292">
        <v>1300</v>
      </c>
      <c r="G348" s="292">
        <v>1300</v>
      </c>
      <c r="H348" s="223">
        <v>1300</v>
      </c>
      <c r="I348" s="13">
        <v>1300</v>
      </c>
      <c r="J348" s="13">
        <v>1300</v>
      </c>
      <c r="K348" s="212"/>
    </row>
    <row r="349" spans="1:11" outlineLevel="1">
      <c r="A349" s="86"/>
      <c r="B349" s="89">
        <v>633015</v>
      </c>
      <c r="C349" s="100" t="s">
        <v>108</v>
      </c>
      <c r="D349" s="13">
        <v>655</v>
      </c>
      <c r="E349" s="13">
        <v>581</v>
      </c>
      <c r="F349" s="292">
        <v>750</v>
      </c>
      <c r="G349" s="292">
        <v>750</v>
      </c>
      <c r="H349" s="223">
        <v>750</v>
      </c>
      <c r="I349" s="13">
        <v>750</v>
      </c>
      <c r="J349" s="13">
        <v>750</v>
      </c>
      <c r="K349" s="212"/>
    </row>
    <row r="350" spans="1:11" outlineLevel="1">
      <c r="A350" s="86"/>
      <c r="B350" s="88"/>
      <c r="C350" s="136" t="s">
        <v>104</v>
      </c>
      <c r="D350" s="200">
        <f t="shared" ref="D350:J350" si="66">SUM(D347:D349)</f>
        <v>3500</v>
      </c>
      <c r="E350" s="200">
        <f t="shared" si="66"/>
        <v>4175</v>
      </c>
      <c r="F350" s="200">
        <f t="shared" si="66"/>
        <v>3550</v>
      </c>
      <c r="G350" s="200">
        <f t="shared" si="66"/>
        <v>4650</v>
      </c>
      <c r="H350" s="200">
        <f t="shared" si="66"/>
        <v>3550</v>
      </c>
      <c r="I350" s="200">
        <f t="shared" si="66"/>
        <v>3550</v>
      </c>
      <c r="J350" s="200">
        <f t="shared" si="66"/>
        <v>3550</v>
      </c>
      <c r="K350" s="212"/>
    </row>
    <row r="351" spans="1:11" outlineLevel="1">
      <c r="A351" s="86"/>
      <c r="B351" s="88"/>
      <c r="C351" s="84"/>
      <c r="D351" s="208"/>
      <c r="E351" s="208"/>
      <c r="F351" s="208"/>
      <c r="G351" s="208"/>
      <c r="H351" s="208"/>
      <c r="I351" s="208"/>
      <c r="J351" s="208"/>
      <c r="K351" s="212"/>
    </row>
    <row r="352" spans="1:11" outlineLevel="1">
      <c r="A352" s="86"/>
      <c r="B352" s="137">
        <v>634</v>
      </c>
      <c r="C352" s="137" t="s">
        <v>3</v>
      </c>
      <c r="D352" s="208"/>
      <c r="E352" s="208"/>
      <c r="F352" s="208"/>
      <c r="G352" s="208"/>
      <c r="H352" s="208"/>
      <c r="I352" s="208"/>
      <c r="J352" s="208"/>
      <c r="K352" s="212"/>
    </row>
    <row r="353" spans="1:11" outlineLevel="1">
      <c r="A353" s="86"/>
      <c r="B353" s="98">
        <v>634004</v>
      </c>
      <c r="C353" s="108" t="s">
        <v>161</v>
      </c>
      <c r="D353" s="13">
        <v>3106</v>
      </c>
      <c r="E353" s="13">
        <v>2917</v>
      </c>
      <c r="F353" s="292">
        <v>5000</v>
      </c>
      <c r="G353" s="292">
        <v>5000</v>
      </c>
      <c r="H353" s="223">
        <v>5000</v>
      </c>
      <c r="I353" s="13">
        <v>5000</v>
      </c>
      <c r="J353" s="13">
        <v>5000</v>
      </c>
      <c r="K353" s="212"/>
    </row>
    <row r="354" spans="1:11" outlineLevel="1">
      <c r="A354" s="86"/>
      <c r="B354" s="106"/>
      <c r="C354" s="136" t="s">
        <v>104</v>
      </c>
      <c r="D354" s="200">
        <f t="shared" ref="D354:J354" si="67">SUM(D353:D353)</f>
        <v>3106</v>
      </c>
      <c r="E354" s="200">
        <f t="shared" si="67"/>
        <v>2917</v>
      </c>
      <c r="F354" s="200">
        <f t="shared" si="67"/>
        <v>5000</v>
      </c>
      <c r="G354" s="200">
        <f t="shared" si="67"/>
        <v>5000</v>
      </c>
      <c r="H354" s="200">
        <f t="shared" si="67"/>
        <v>5000</v>
      </c>
      <c r="I354" s="200">
        <f t="shared" si="67"/>
        <v>5000</v>
      </c>
      <c r="J354" s="200">
        <f t="shared" si="67"/>
        <v>5000</v>
      </c>
      <c r="K354" s="212"/>
    </row>
    <row r="355" spans="1:11" outlineLevel="1">
      <c r="A355" s="86"/>
      <c r="B355" s="106"/>
      <c r="C355" s="84"/>
      <c r="D355" s="208"/>
      <c r="E355" s="208"/>
      <c r="F355" s="208"/>
      <c r="G355" s="208"/>
      <c r="H355" s="208"/>
      <c r="I355" s="208"/>
      <c r="J355" s="208"/>
      <c r="K355" s="212"/>
    </row>
    <row r="356" spans="1:11" outlineLevel="1">
      <c r="A356" s="86"/>
      <c r="B356" s="137">
        <v>635</v>
      </c>
      <c r="C356" s="137" t="s">
        <v>20</v>
      </c>
      <c r="D356" s="208"/>
      <c r="E356" s="208"/>
      <c r="F356" s="208"/>
      <c r="G356" s="208"/>
      <c r="H356" s="208"/>
      <c r="I356" s="208"/>
      <c r="J356" s="208"/>
      <c r="K356" s="212"/>
    </row>
    <row r="357" spans="1:11" outlineLevel="1">
      <c r="A357" s="86"/>
      <c r="B357" s="98">
        <v>635004</v>
      </c>
      <c r="C357" s="104" t="s">
        <v>120</v>
      </c>
      <c r="D357" s="13">
        <v>416</v>
      </c>
      <c r="E357" s="13">
        <v>1831</v>
      </c>
      <c r="F357" s="292">
        <v>1000</v>
      </c>
      <c r="G357" s="292">
        <v>0</v>
      </c>
      <c r="H357" s="223">
        <v>1000</v>
      </c>
      <c r="I357" s="13">
        <v>1000</v>
      </c>
      <c r="J357" s="13">
        <v>1000</v>
      </c>
      <c r="K357" s="212"/>
    </row>
    <row r="358" spans="1:11" outlineLevel="1">
      <c r="A358" s="86"/>
      <c r="B358" s="98">
        <v>635006</v>
      </c>
      <c r="C358" s="216" t="s">
        <v>178</v>
      </c>
      <c r="D358" s="13">
        <v>7641</v>
      </c>
      <c r="E358" s="13">
        <v>769</v>
      </c>
      <c r="F358" s="292">
        <v>5000</v>
      </c>
      <c r="G358" s="292">
        <v>54000</v>
      </c>
      <c r="H358" s="223">
        <v>50000</v>
      </c>
      <c r="I358" s="13">
        <v>2000</v>
      </c>
      <c r="J358" s="13">
        <v>2000</v>
      </c>
      <c r="K358" s="212"/>
    </row>
    <row r="359" spans="1:11" outlineLevel="1">
      <c r="A359" s="86"/>
      <c r="B359" s="88"/>
      <c r="C359" s="136" t="s">
        <v>104</v>
      </c>
      <c r="D359" s="200">
        <f t="shared" ref="D359:J359" si="68">SUM(D357:D358)</f>
        <v>8057</v>
      </c>
      <c r="E359" s="200">
        <f t="shared" si="68"/>
        <v>2600</v>
      </c>
      <c r="F359" s="200">
        <f t="shared" si="68"/>
        <v>6000</v>
      </c>
      <c r="G359" s="200">
        <f t="shared" si="68"/>
        <v>54000</v>
      </c>
      <c r="H359" s="200">
        <f t="shared" si="68"/>
        <v>51000</v>
      </c>
      <c r="I359" s="200">
        <f t="shared" si="68"/>
        <v>3000</v>
      </c>
      <c r="J359" s="200">
        <f t="shared" si="68"/>
        <v>3000</v>
      </c>
      <c r="K359" s="212"/>
    </row>
    <row r="360" spans="1:11" outlineLevel="1">
      <c r="A360" s="86"/>
      <c r="B360" s="88"/>
      <c r="C360" s="84"/>
      <c r="D360" s="208"/>
      <c r="E360" s="208"/>
      <c r="F360" s="208"/>
      <c r="G360" s="208"/>
      <c r="H360" s="208"/>
      <c r="I360" s="208"/>
      <c r="J360" s="208"/>
      <c r="K360" s="212"/>
    </row>
    <row r="361" spans="1:11" outlineLevel="1">
      <c r="A361" s="86"/>
      <c r="B361" s="137">
        <v>637</v>
      </c>
      <c r="C361" s="137" t="s">
        <v>21</v>
      </c>
      <c r="D361" s="208"/>
      <c r="E361" s="208"/>
      <c r="F361" s="208"/>
      <c r="G361" s="208"/>
      <c r="H361" s="208"/>
      <c r="I361" s="208"/>
      <c r="J361" s="208"/>
      <c r="K361" s="212"/>
    </row>
    <row r="362" spans="1:11" outlineLevel="1">
      <c r="A362" s="86"/>
      <c r="B362" s="89">
        <v>637002</v>
      </c>
      <c r="C362" s="100" t="s">
        <v>125</v>
      </c>
      <c r="D362" s="13">
        <v>4921</v>
      </c>
      <c r="E362" s="13">
        <v>3070</v>
      </c>
      <c r="F362" s="292">
        <v>4000</v>
      </c>
      <c r="G362" s="292">
        <v>5000</v>
      </c>
      <c r="H362" s="223">
        <v>5000</v>
      </c>
      <c r="I362" s="13">
        <v>5000</v>
      </c>
      <c r="J362" s="13">
        <v>5000</v>
      </c>
      <c r="K362" s="212"/>
    </row>
    <row r="363" spans="1:11" outlineLevel="1">
      <c r="A363" s="86"/>
      <c r="B363" s="88"/>
      <c r="C363" s="136" t="s">
        <v>104</v>
      </c>
      <c r="D363" s="200">
        <f t="shared" ref="D363:J363" si="69">SUM(D362)</f>
        <v>4921</v>
      </c>
      <c r="E363" s="200">
        <f t="shared" si="69"/>
        <v>3070</v>
      </c>
      <c r="F363" s="200">
        <f t="shared" si="69"/>
        <v>4000</v>
      </c>
      <c r="G363" s="200">
        <f t="shared" si="69"/>
        <v>5000</v>
      </c>
      <c r="H363" s="200">
        <f t="shared" si="69"/>
        <v>5000</v>
      </c>
      <c r="I363" s="200">
        <f t="shared" si="69"/>
        <v>5000</v>
      </c>
      <c r="J363" s="200">
        <f t="shared" si="69"/>
        <v>5000</v>
      </c>
      <c r="K363" s="212"/>
    </row>
    <row r="364" spans="1:11" outlineLevel="1">
      <c r="A364" s="86"/>
      <c r="B364" s="88"/>
      <c r="C364" s="84"/>
      <c r="D364" s="208"/>
      <c r="E364" s="208"/>
      <c r="F364" s="208"/>
      <c r="G364" s="208"/>
      <c r="H364" s="208"/>
      <c r="I364" s="208"/>
      <c r="J364" s="208"/>
      <c r="K364" s="212"/>
    </row>
    <row r="365" spans="1:11" outlineLevel="1">
      <c r="A365" s="86"/>
      <c r="B365" s="144">
        <v>642</v>
      </c>
      <c r="C365" s="142" t="s">
        <v>157</v>
      </c>
      <c r="D365" s="208"/>
      <c r="E365" s="208"/>
      <c r="F365" s="208"/>
      <c r="G365" s="208"/>
      <c r="H365" s="208"/>
      <c r="I365" s="208"/>
      <c r="J365" s="208"/>
      <c r="K365" s="212"/>
    </row>
    <row r="366" spans="1:11" outlineLevel="1">
      <c r="A366" s="86"/>
      <c r="B366" s="98">
        <v>642001</v>
      </c>
      <c r="C366" s="108" t="s">
        <v>126</v>
      </c>
      <c r="D366" s="13">
        <v>9980</v>
      </c>
      <c r="E366" s="13">
        <v>9980</v>
      </c>
      <c r="F366" s="292">
        <v>9980</v>
      </c>
      <c r="G366" s="292">
        <v>9980</v>
      </c>
      <c r="H366" s="223">
        <v>10480</v>
      </c>
      <c r="I366" s="13">
        <v>9980</v>
      </c>
      <c r="J366" s="13">
        <v>9980</v>
      </c>
      <c r="K366" s="212"/>
    </row>
    <row r="367" spans="1:11" outlineLevel="1">
      <c r="A367" s="86"/>
      <c r="B367" s="98">
        <v>642001</v>
      </c>
      <c r="C367" s="224" t="s">
        <v>396</v>
      </c>
      <c r="D367" s="13">
        <v>0</v>
      </c>
      <c r="E367" s="13">
        <v>0</v>
      </c>
      <c r="F367" s="292">
        <v>0</v>
      </c>
      <c r="G367" s="292">
        <v>1200</v>
      </c>
      <c r="H367" s="223">
        <v>1500</v>
      </c>
      <c r="I367" s="13">
        <v>0</v>
      </c>
      <c r="J367" s="13">
        <v>0</v>
      </c>
      <c r="K367" s="212"/>
    </row>
    <row r="368" spans="1:11" outlineLevel="1">
      <c r="A368" s="86"/>
      <c r="B368" s="89">
        <v>642001</v>
      </c>
      <c r="C368" s="224" t="s">
        <v>207</v>
      </c>
      <c r="D368" s="13">
        <v>6000</v>
      </c>
      <c r="E368" s="13">
        <v>7000</v>
      </c>
      <c r="F368" s="292">
        <v>7000</v>
      </c>
      <c r="G368" s="292">
        <v>7000</v>
      </c>
      <c r="H368" s="223">
        <v>7000</v>
      </c>
      <c r="I368" s="13">
        <v>7000</v>
      </c>
      <c r="J368" s="13">
        <v>7000</v>
      </c>
      <c r="K368" s="212"/>
    </row>
    <row r="369" spans="1:11" outlineLevel="1">
      <c r="A369" s="86"/>
      <c r="B369" s="88"/>
      <c r="C369" s="136" t="s">
        <v>104</v>
      </c>
      <c r="D369" s="200">
        <f t="shared" ref="D369:J369" si="70">SUM(D366:D368)</f>
        <v>15980</v>
      </c>
      <c r="E369" s="200">
        <f t="shared" si="70"/>
        <v>16980</v>
      </c>
      <c r="F369" s="200">
        <f t="shared" si="70"/>
        <v>16980</v>
      </c>
      <c r="G369" s="200">
        <f t="shared" si="70"/>
        <v>18180</v>
      </c>
      <c r="H369" s="200">
        <f>SUM(H366:H368)</f>
        <v>18980</v>
      </c>
      <c r="I369" s="200">
        <f t="shared" si="70"/>
        <v>16980</v>
      </c>
      <c r="J369" s="200">
        <f t="shared" si="70"/>
        <v>16980</v>
      </c>
      <c r="K369" s="212"/>
    </row>
    <row r="370" spans="1:11" ht="13.5" outlineLevel="1" thickBot="1">
      <c r="A370" s="86"/>
      <c r="B370" s="88"/>
      <c r="C370" s="84"/>
      <c r="D370" s="208"/>
      <c r="E370" s="208"/>
      <c r="F370" s="208"/>
      <c r="G370" s="208"/>
      <c r="H370" s="208"/>
      <c r="I370" s="208"/>
      <c r="J370" s="208"/>
      <c r="K370" s="212"/>
    </row>
    <row r="371" spans="1:11" ht="13.5" outlineLevel="1" thickBot="1">
      <c r="A371" s="71" t="s">
        <v>127</v>
      </c>
      <c r="B371" s="75"/>
      <c r="C371" s="74"/>
      <c r="D371" s="101">
        <f>D376+D387+D393+D399+D404+D408</f>
        <v>41453</v>
      </c>
      <c r="E371" s="101">
        <f>E376+E387+E393+E399+E404+E408</f>
        <v>87615</v>
      </c>
      <c r="F371" s="101">
        <f t="shared" ref="F371:J371" si="71">F376+F387+F393+F399+F404+F408</f>
        <v>47820</v>
      </c>
      <c r="G371" s="101">
        <f t="shared" si="71"/>
        <v>49560</v>
      </c>
      <c r="H371" s="101">
        <f t="shared" si="71"/>
        <v>49960</v>
      </c>
      <c r="I371" s="101">
        <f t="shared" si="71"/>
        <v>45960</v>
      </c>
      <c r="J371" s="101">
        <f t="shared" si="71"/>
        <v>45960</v>
      </c>
      <c r="K371" s="212"/>
    </row>
    <row r="372" spans="1:11" outlineLevel="1">
      <c r="A372" s="86"/>
      <c r="B372" s="104">
        <v>611</v>
      </c>
      <c r="C372" s="90" t="s">
        <v>26</v>
      </c>
      <c r="D372" s="13">
        <v>7636</v>
      </c>
      <c r="E372" s="13">
        <v>8237</v>
      </c>
      <c r="F372" s="292">
        <v>9700</v>
      </c>
      <c r="G372" s="292">
        <v>9700</v>
      </c>
      <c r="H372" s="223">
        <v>10670</v>
      </c>
      <c r="I372" s="13">
        <v>10670</v>
      </c>
      <c r="J372" s="13">
        <v>10670</v>
      </c>
      <c r="K372" s="212"/>
    </row>
    <row r="373" spans="1:11" outlineLevel="1">
      <c r="A373" s="86"/>
      <c r="B373" s="104">
        <v>612</v>
      </c>
      <c r="C373" s="90" t="s">
        <v>128</v>
      </c>
      <c r="D373" s="13">
        <v>2551</v>
      </c>
      <c r="E373" s="13">
        <v>2471</v>
      </c>
      <c r="F373" s="292">
        <v>2400</v>
      </c>
      <c r="G373" s="292">
        <v>2400</v>
      </c>
      <c r="H373" s="223">
        <v>2400</v>
      </c>
      <c r="I373" s="13">
        <v>2400</v>
      </c>
      <c r="J373" s="13">
        <v>2400</v>
      </c>
      <c r="K373" s="212"/>
    </row>
    <row r="374" spans="1:11" outlineLevel="1">
      <c r="A374" s="86"/>
      <c r="B374" s="104">
        <v>614</v>
      </c>
      <c r="C374" s="90" t="s">
        <v>199</v>
      </c>
      <c r="D374" s="13">
        <v>1253</v>
      </c>
      <c r="E374" s="13">
        <v>1485</v>
      </c>
      <c r="F374" s="292">
        <v>0</v>
      </c>
      <c r="G374" s="292">
        <v>240</v>
      </c>
      <c r="H374" s="223">
        <v>0</v>
      </c>
      <c r="I374" s="13">
        <v>0</v>
      </c>
      <c r="J374" s="13">
        <v>0</v>
      </c>
      <c r="K374" s="212"/>
    </row>
    <row r="375" spans="1:11" outlineLevel="1">
      <c r="A375" s="86"/>
      <c r="B375" s="104">
        <v>614</v>
      </c>
      <c r="C375" s="90" t="s">
        <v>158</v>
      </c>
      <c r="D375" s="13">
        <v>0</v>
      </c>
      <c r="E375" s="13">
        <v>875</v>
      </c>
      <c r="F375" s="292">
        <v>0</v>
      </c>
      <c r="G375" s="292">
        <v>0</v>
      </c>
      <c r="H375" s="223">
        <v>0</v>
      </c>
      <c r="I375" s="13">
        <v>0</v>
      </c>
      <c r="J375" s="13">
        <v>0</v>
      </c>
      <c r="K375" s="212"/>
    </row>
    <row r="376" spans="1:11" outlineLevel="1">
      <c r="A376" s="86"/>
      <c r="B376" s="110"/>
      <c r="C376" s="136" t="s">
        <v>104</v>
      </c>
      <c r="D376" s="200">
        <f t="shared" ref="D376:J376" si="72">SUM(D372:D375)</f>
        <v>11440</v>
      </c>
      <c r="E376" s="200">
        <f t="shared" si="72"/>
        <v>13068</v>
      </c>
      <c r="F376" s="200">
        <f t="shared" si="72"/>
        <v>12100</v>
      </c>
      <c r="G376" s="200">
        <f t="shared" si="72"/>
        <v>12340</v>
      </c>
      <c r="H376" s="200">
        <f t="shared" si="72"/>
        <v>13070</v>
      </c>
      <c r="I376" s="200">
        <f t="shared" si="72"/>
        <v>13070</v>
      </c>
      <c r="J376" s="200">
        <f t="shared" si="72"/>
        <v>13070</v>
      </c>
      <c r="K376" s="212"/>
    </row>
    <row r="377" spans="1:11" outlineLevel="1">
      <c r="A377" s="86"/>
      <c r="B377" s="110"/>
      <c r="C377" s="84"/>
      <c r="D377" s="208"/>
      <c r="E377" s="208"/>
      <c r="F377" s="208"/>
      <c r="G377" s="208"/>
      <c r="H377" s="208"/>
      <c r="I377" s="208"/>
      <c r="J377" s="208"/>
      <c r="K377" s="212"/>
    </row>
    <row r="378" spans="1:11" outlineLevel="1">
      <c r="A378" s="86"/>
      <c r="B378" s="137">
        <v>620</v>
      </c>
      <c r="C378" s="142" t="s">
        <v>116</v>
      </c>
      <c r="D378" s="208"/>
      <c r="E378" s="208"/>
      <c r="F378" s="208"/>
      <c r="G378" s="208"/>
      <c r="H378" s="208"/>
      <c r="I378" s="208"/>
      <c r="J378" s="208"/>
      <c r="K378" s="212"/>
    </row>
    <row r="379" spans="1:11" outlineLevel="1">
      <c r="A379" s="86"/>
      <c r="B379" s="104">
        <v>621</v>
      </c>
      <c r="C379" s="104" t="s">
        <v>99</v>
      </c>
      <c r="D379" s="13">
        <v>578</v>
      </c>
      <c r="E379" s="13">
        <v>672</v>
      </c>
      <c r="F379" s="292">
        <v>610</v>
      </c>
      <c r="G379" s="292">
        <v>610</v>
      </c>
      <c r="H379" s="223">
        <v>670</v>
      </c>
      <c r="I379" s="13">
        <v>670</v>
      </c>
      <c r="J379" s="13">
        <v>670</v>
      </c>
      <c r="K379" s="212"/>
    </row>
    <row r="380" spans="1:11" outlineLevel="1">
      <c r="A380" s="86"/>
      <c r="B380" s="98">
        <v>625001</v>
      </c>
      <c r="C380" s="104" t="s">
        <v>27</v>
      </c>
      <c r="D380" s="13">
        <v>160</v>
      </c>
      <c r="E380" s="13">
        <v>186</v>
      </c>
      <c r="F380" s="292">
        <v>170</v>
      </c>
      <c r="G380" s="292">
        <v>170</v>
      </c>
      <c r="H380" s="223">
        <v>190</v>
      </c>
      <c r="I380" s="13">
        <v>190</v>
      </c>
      <c r="J380" s="13">
        <v>190</v>
      </c>
      <c r="K380" s="212"/>
    </row>
    <row r="381" spans="1:11" outlineLevel="1">
      <c r="A381" s="86"/>
      <c r="B381" s="98">
        <v>625002</v>
      </c>
      <c r="C381" s="104" t="s">
        <v>28</v>
      </c>
      <c r="D381" s="13">
        <v>1600</v>
      </c>
      <c r="E381" s="13">
        <v>1855</v>
      </c>
      <c r="F381" s="292">
        <v>1690</v>
      </c>
      <c r="G381" s="292">
        <v>1690</v>
      </c>
      <c r="H381" s="223">
        <v>1860</v>
      </c>
      <c r="I381" s="13">
        <v>1860</v>
      </c>
      <c r="J381" s="13">
        <v>1860</v>
      </c>
      <c r="K381" s="212"/>
    </row>
    <row r="382" spans="1:11" outlineLevel="1">
      <c r="A382" s="86"/>
      <c r="B382" s="98">
        <v>625003</v>
      </c>
      <c r="C382" s="104" t="s">
        <v>29</v>
      </c>
      <c r="D382" s="13">
        <v>91</v>
      </c>
      <c r="E382" s="13">
        <v>106</v>
      </c>
      <c r="F382" s="292">
        <v>100</v>
      </c>
      <c r="G382" s="292">
        <v>100</v>
      </c>
      <c r="H382" s="223">
        <v>110</v>
      </c>
      <c r="I382" s="13">
        <v>110</v>
      </c>
      <c r="J382" s="13">
        <v>110</v>
      </c>
      <c r="K382" s="212"/>
    </row>
    <row r="383" spans="1:11" outlineLevel="1">
      <c r="A383" s="86"/>
      <c r="B383" s="98">
        <v>625004</v>
      </c>
      <c r="C383" s="104" t="s">
        <v>30</v>
      </c>
      <c r="D383" s="13">
        <v>343</v>
      </c>
      <c r="E383" s="13">
        <v>398</v>
      </c>
      <c r="F383" s="292">
        <v>370</v>
      </c>
      <c r="G383" s="292">
        <v>370</v>
      </c>
      <c r="H383" s="223">
        <v>410</v>
      </c>
      <c r="I383" s="13">
        <v>410</v>
      </c>
      <c r="J383" s="13">
        <v>410</v>
      </c>
      <c r="K383" s="212"/>
    </row>
    <row r="384" spans="1:11" outlineLevel="1">
      <c r="A384" s="86"/>
      <c r="B384" s="98">
        <v>625005</v>
      </c>
      <c r="C384" s="104" t="s">
        <v>31</v>
      </c>
      <c r="D384" s="13">
        <v>114</v>
      </c>
      <c r="E384" s="13">
        <v>133</v>
      </c>
      <c r="F384" s="292">
        <v>120</v>
      </c>
      <c r="G384" s="292">
        <v>120</v>
      </c>
      <c r="H384" s="223">
        <v>130</v>
      </c>
      <c r="I384" s="13">
        <v>130</v>
      </c>
      <c r="J384" s="13">
        <v>130</v>
      </c>
      <c r="K384" s="212"/>
    </row>
    <row r="385" spans="1:11" outlineLevel="1">
      <c r="A385" s="86"/>
      <c r="B385" s="98">
        <v>625007</v>
      </c>
      <c r="C385" s="104" t="s">
        <v>102</v>
      </c>
      <c r="D385" s="13">
        <v>543</v>
      </c>
      <c r="E385" s="13">
        <v>629</v>
      </c>
      <c r="F385" s="292">
        <v>580</v>
      </c>
      <c r="G385" s="292">
        <v>580</v>
      </c>
      <c r="H385" s="223">
        <v>640</v>
      </c>
      <c r="I385" s="13">
        <v>640</v>
      </c>
      <c r="J385" s="13">
        <v>640</v>
      </c>
      <c r="K385" s="212"/>
    </row>
    <row r="386" spans="1:11" outlineLevel="1">
      <c r="A386" s="86"/>
      <c r="B386" s="89">
        <v>627</v>
      </c>
      <c r="C386" s="90" t="s">
        <v>103</v>
      </c>
      <c r="D386" s="13">
        <v>120</v>
      </c>
      <c r="E386" s="13">
        <v>180</v>
      </c>
      <c r="F386" s="292">
        <v>180</v>
      </c>
      <c r="G386" s="292">
        <v>180</v>
      </c>
      <c r="H386" s="223">
        <v>180</v>
      </c>
      <c r="I386" s="13">
        <v>180</v>
      </c>
      <c r="J386" s="13">
        <v>180</v>
      </c>
      <c r="K386" s="212"/>
    </row>
    <row r="387" spans="1:11" outlineLevel="1">
      <c r="A387" s="86"/>
      <c r="B387" s="106"/>
      <c r="C387" s="136" t="s">
        <v>104</v>
      </c>
      <c r="D387" s="200">
        <f t="shared" ref="D387:J387" si="73">SUM(D379:D386)</f>
        <v>3549</v>
      </c>
      <c r="E387" s="200">
        <f t="shared" si="73"/>
        <v>4159</v>
      </c>
      <c r="F387" s="200">
        <f t="shared" si="73"/>
        <v>3820</v>
      </c>
      <c r="G387" s="200">
        <f>SUM(G379:G386)</f>
        <v>3820</v>
      </c>
      <c r="H387" s="200">
        <f t="shared" si="73"/>
        <v>4190</v>
      </c>
      <c r="I387" s="200">
        <f t="shared" si="73"/>
        <v>4190</v>
      </c>
      <c r="J387" s="200">
        <f t="shared" si="73"/>
        <v>4190</v>
      </c>
      <c r="K387" s="212"/>
    </row>
    <row r="388" spans="1:11" outlineLevel="1">
      <c r="A388" s="86"/>
      <c r="B388" s="106"/>
      <c r="C388" s="84"/>
      <c r="D388" s="208"/>
      <c r="E388" s="208"/>
      <c r="F388" s="208"/>
      <c r="G388" s="208"/>
      <c r="H388" s="208"/>
      <c r="I388" s="208"/>
      <c r="J388" s="208"/>
      <c r="K388" s="212"/>
    </row>
    <row r="389" spans="1:11" outlineLevel="1">
      <c r="A389" s="86"/>
      <c r="B389" s="137">
        <v>632</v>
      </c>
      <c r="C389" s="142" t="s">
        <v>18</v>
      </c>
      <c r="D389" s="208"/>
      <c r="E389" s="208"/>
      <c r="F389" s="208"/>
      <c r="G389" s="208"/>
      <c r="H389" s="208"/>
      <c r="I389" s="208"/>
      <c r="J389" s="208"/>
      <c r="K389" s="212"/>
    </row>
    <row r="390" spans="1:11" outlineLevel="1">
      <c r="A390" s="86"/>
      <c r="B390" s="94" t="s">
        <v>9</v>
      </c>
      <c r="C390" s="90" t="s">
        <v>32</v>
      </c>
      <c r="D390" s="13">
        <v>11396</v>
      </c>
      <c r="E390" s="13">
        <v>14740</v>
      </c>
      <c r="F390" s="292">
        <v>14000</v>
      </c>
      <c r="G390" s="292">
        <v>12000</v>
      </c>
      <c r="H390" s="223">
        <v>15000</v>
      </c>
      <c r="I390" s="13">
        <v>15000</v>
      </c>
      <c r="J390" s="13">
        <v>15000</v>
      </c>
      <c r="K390" s="212"/>
    </row>
    <row r="391" spans="1:11" outlineLevel="1">
      <c r="A391" s="86"/>
      <c r="B391" s="89">
        <v>632002</v>
      </c>
      <c r="C391" s="90" t="s">
        <v>129</v>
      </c>
      <c r="D391" s="13">
        <v>1202</v>
      </c>
      <c r="E391" s="13">
        <v>775</v>
      </c>
      <c r="F391" s="292">
        <v>1000</v>
      </c>
      <c r="G391" s="292">
        <v>1000</v>
      </c>
      <c r="H391" s="223">
        <v>1300</v>
      </c>
      <c r="I391" s="13">
        <v>1300</v>
      </c>
      <c r="J391" s="13">
        <v>1300</v>
      </c>
      <c r="K391" s="212"/>
    </row>
    <row r="392" spans="1:11" outlineLevel="1">
      <c r="A392" s="86"/>
      <c r="B392" s="89">
        <v>632003</v>
      </c>
      <c r="C392" s="90" t="s">
        <v>175</v>
      </c>
      <c r="D392" s="13">
        <v>327</v>
      </c>
      <c r="E392" s="13">
        <v>300</v>
      </c>
      <c r="F392" s="292">
        <v>400</v>
      </c>
      <c r="G392" s="292">
        <v>400</v>
      </c>
      <c r="H392" s="223">
        <v>400</v>
      </c>
      <c r="I392" s="13">
        <v>400</v>
      </c>
      <c r="J392" s="13">
        <v>400</v>
      </c>
      <c r="K392" s="212"/>
    </row>
    <row r="393" spans="1:11" outlineLevel="1">
      <c r="A393" s="86"/>
      <c r="B393" s="88"/>
      <c r="C393" s="136" t="s">
        <v>104</v>
      </c>
      <c r="D393" s="200">
        <f t="shared" ref="D393:J393" si="74">SUM(D390:D392)</f>
        <v>12925</v>
      </c>
      <c r="E393" s="200">
        <f t="shared" si="74"/>
        <v>15815</v>
      </c>
      <c r="F393" s="200">
        <f t="shared" si="74"/>
        <v>15400</v>
      </c>
      <c r="G393" s="200">
        <f t="shared" si="74"/>
        <v>13400</v>
      </c>
      <c r="H393" s="200">
        <f t="shared" si="74"/>
        <v>16700</v>
      </c>
      <c r="I393" s="200">
        <f t="shared" si="74"/>
        <v>16700</v>
      </c>
      <c r="J393" s="200">
        <f t="shared" si="74"/>
        <v>16700</v>
      </c>
      <c r="K393" s="212"/>
    </row>
    <row r="394" spans="1:11" outlineLevel="1">
      <c r="A394" s="86"/>
      <c r="B394" s="88"/>
      <c r="C394" s="84"/>
      <c r="D394" s="208"/>
      <c r="E394" s="208"/>
      <c r="F394" s="208"/>
      <c r="G394" s="208"/>
      <c r="H394" s="208"/>
      <c r="I394" s="208"/>
      <c r="J394" s="208"/>
      <c r="K394" s="212"/>
    </row>
    <row r="395" spans="1:11" outlineLevel="1">
      <c r="A395" s="86"/>
      <c r="B395" s="137">
        <v>633</v>
      </c>
      <c r="C395" s="137" t="s">
        <v>19</v>
      </c>
      <c r="D395" s="208"/>
      <c r="E395" s="208"/>
      <c r="F395" s="208"/>
      <c r="G395" s="208"/>
      <c r="H395" s="208"/>
      <c r="I395" s="208"/>
      <c r="J395" s="208"/>
      <c r="K395" s="212"/>
    </row>
    <row r="396" spans="1:11" outlineLevel="1">
      <c r="A396" s="86"/>
      <c r="B396" s="263">
        <v>633001</v>
      </c>
      <c r="C396" s="216" t="s">
        <v>253</v>
      </c>
      <c r="D396" s="13">
        <v>0</v>
      </c>
      <c r="E396" s="13">
        <v>0</v>
      </c>
      <c r="F396" s="292">
        <v>2000</v>
      </c>
      <c r="G396" s="292">
        <v>0</v>
      </c>
      <c r="H396" s="223">
        <v>1000</v>
      </c>
      <c r="I396" s="13">
        <v>1000</v>
      </c>
      <c r="J396" s="13">
        <v>1000</v>
      </c>
      <c r="K396" s="212"/>
    </row>
    <row r="397" spans="1:11" outlineLevel="1">
      <c r="A397" s="86"/>
      <c r="B397" s="98">
        <v>633004</v>
      </c>
      <c r="C397" s="104" t="s">
        <v>154</v>
      </c>
      <c r="D397" s="13">
        <v>1033</v>
      </c>
      <c r="E397" s="13">
        <v>922</v>
      </c>
      <c r="F397" s="292">
        <v>1500</v>
      </c>
      <c r="G397" s="292">
        <v>500</v>
      </c>
      <c r="H397" s="223">
        <v>1000</v>
      </c>
      <c r="I397" s="13">
        <v>1000</v>
      </c>
      <c r="J397" s="13">
        <v>1000</v>
      </c>
      <c r="K397" s="212"/>
    </row>
    <row r="398" spans="1:11" outlineLevel="1">
      <c r="A398" s="86"/>
      <c r="B398" s="89">
        <v>633006</v>
      </c>
      <c r="C398" s="90" t="s">
        <v>37</v>
      </c>
      <c r="D398" s="13">
        <v>6766</v>
      </c>
      <c r="E398" s="13">
        <v>5359</v>
      </c>
      <c r="F398" s="292">
        <v>5000</v>
      </c>
      <c r="G398" s="292">
        <v>3500</v>
      </c>
      <c r="H398" s="223">
        <v>5000</v>
      </c>
      <c r="I398" s="13">
        <v>5000</v>
      </c>
      <c r="J398" s="13">
        <v>5000</v>
      </c>
      <c r="K398" s="212"/>
    </row>
    <row r="399" spans="1:11" outlineLevel="1">
      <c r="A399" s="86"/>
      <c r="B399" s="88"/>
      <c r="C399" s="136" t="s">
        <v>104</v>
      </c>
      <c r="D399" s="200">
        <f t="shared" ref="D399:J399" si="75">SUM(D396:D398)</f>
        <v>7799</v>
      </c>
      <c r="E399" s="200">
        <f t="shared" si="75"/>
        <v>6281</v>
      </c>
      <c r="F399" s="200">
        <f t="shared" si="75"/>
        <v>8500</v>
      </c>
      <c r="G399" s="200">
        <f t="shared" si="75"/>
        <v>4000</v>
      </c>
      <c r="H399" s="200">
        <f t="shared" si="75"/>
        <v>7000</v>
      </c>
      <c r="I399" s="200">
        <f t="shared" si="75"/>
        <v>7000</v>
      </c>
      <c r="J399" s="200">
        <f t="shared" si="75"/>
        <v>7000</v>
      </c>
      <c r="K399" s="212"/>
    </row>
    <row r="400" spans="1:11" outlineLevel="1">
      <c r="A400" s="86"/>
      <c r="B400" s="88"/>
      <c r="C400" s="84"/>
      <c r="D400" s="208"/>
      <c r="E400" s="208"/>
      <c r="F400" s="208"/>
      <c r="G400" s="208"/>
      <c r="H400" s="208"/>
      <c r="I400" s="208"/>
      <c r="J400" s="208"/>
      <c r="K400" s="212"/>
    </row>
    <row r="401" spans="1:11" outlineLevel="1">
      <c r="A401" s="86"/>
      <c r="B401" s="137">
        <v>635</v>
      </c>
      <c r="C401" s="137" t="s">
        <v>20</v>
      </c>
      <c r="D401" s="208"/>
      <c r="E401" s="208"/>
      <c r="F401" s="208"/>
      <c r="G401" s="208"/>
      <c r="H401" s="208"/>
      <c r="I401" s="208"/>
      <c r="J401" s="208"/>
      <c r="K401" s="212"/>
    </row>
    <row r="402" spans="1:11" outlineLevel="1">
      <c r="A402" s="86"/>
      <c r="B402" s="98">
        <v>635004</v>
      </c>
      <c r="C402" s="104" t="s">
        <v>148</v>
      </c>
      <c r="D402" s="13">
        <v>470</v>
      </c>
      <c r="E402" s="13">
        <v>1754</v>
      </c>
      <c r="F402" s="292">
        <v>1000</v>
      </c>
      <c r="G402" s="292">
        <v>4000</v>
      </c>
      <c r="H402" s="223">
        <v>1500</v>
      </c>
      <c r="I402" s="13">
        <v>1500</v>
      </c>
      <c r="J402" s="13">
        <v>1500</v>
      </c>
      <c r="K402" s="212"/>
    </row>
    <row r="403" spans="1:11" outlineLevel="1">
      <c r="A403" s="86"/>
      <c r="B403" s="89">
        <v>635006</v>
      </c>
      <c r="C403" s="243" t="s">
        <v>338</v>
      </c>
      <c r="D403" s="13">
        <v>4963</v>
      </c>
      <c r="E403" s="13">
        <v>44803</v>
      </c>
      <c r="F403" s="292">
        <v>5000</v>
      </c>
      <c r="G403" s="292">
        <v>10000</v>
      </c>
      <c r="H403" s="223">
        <v>5000</v>
      </c>
      <c r="I403" s="13">
        <v>1500</v>
      </c>
      <c r="J403" s="13">
        <v>1500</v>
      </c>
      <c r="K403" s="212"/>
    </row>
    <row r="404" spans="1:11" outlineLevel="1">
      <c r="A404" s="86"/>
      <c r="B404" s="88"/>
      <c r="C404" s="136" t="s">
        <v>104</v>
      </c>
      <c r="D404" s="200">
        <f t="shared" ref="D404:J404" si="76">SUM(D402:D403)</f>
        <v>5433</v>
      </c>
      <c r="E404" s="200">
        <f t="shared" si="76"/>
        <v>46557</v>
      </c>
      <c r="F404" s="200">
        <f t="shared" si="76"/>
        <v>6000</v>
      </c>
      <c r="G404" s="200">
        <f t="shared" si="76"/>
        <v>14000</v>
      </c>
      <c r="H404" s="200">
        <f t="shared" si="76"/>
        <v>6500</v>
      </c>
      <c r="I404" s="200">
        <f t="shared" si="76"/>
        <v>3000</v>
      </c>
      <c r="J404" s="200">
        <f t="shared" si="76"/>
        <v>3000</v>
      </c>
      <c r="K404" s="212"/>
    </row>
    <row r="405" spans="1:11" outlineLevel="1">
      <c r="A405" s="86"/>
      <c r="B405" s="88"/>
      <c r="C405" s="136"/>
      <c r="D405" s="284"/>
      <c r="E405" s="284"/>
      <c r="F405" s="284"/>
      <c r="G405" s="284"/>
      <c r="H405" s="284"/>
      <c r="I405" s="284"/>
      <c r="J405" s="284"/>
      <c r="K405" s="213"/>
    </row>
    <row r="406" spans="1:11" outlineLevel="1">
      <c r="A406" s="86"/>
      <c r="B406" s="137">
        <v>637</v>
      </c>
      <c r="C406" s="137" t="s">
        <v>21</v>
      </c>
      <c r="D406" s="208"/>
      <c r="E406" s="208"/>
      <c r="F406" s="208"/>
      <c r="G406" s="208"/>
      <c r="H406" s="208"/>
      <c r="I406" s="208"/>
      <c r="J406" s="208"/>
      <c r="K406" s="213"/>
    </row>
    <row r="407" spans="1:11" outlineLevel="1">
      <c r="A407" s="86"/>
      <c r="B407" s="98">
        <v>637004</v>
      </c>
      <c r="C407" s="216" t="s">
        <v>350</v>
      </c>
      <c r="D407" s="13">
        <v>307</v>
      </c>
      <c r="E407" s="13">
        <v>1735</v>
      </c>
      <c r="F407" s="292">
        <v>2000</v>
      </c>
      <c r="G407" s="292">
        <v>2000</v>
      </c>
      <c r="H407" s="223">
        <v>2500</v>
      </c>
      <c r="I407" s="13">
        <v>2000</v>
      </c>
      <c r="J407" s="13">
        <v>2000</v>
      </c>
      <c r="K407" s="213"/>
    </row>
    <row r="408" spans="1:11" outlineLevel="1">
      <c r="A408" s="86"/>
      <c r="B408" s="88"/>
      <c r="C408" s="136" t="s">
        <v>104</v>
      </c>
      <c r="D408" s="200">
        <f t="shared" ref="D408:J408" si="77">SUM(D407:D407)</f>
        <v>307</v>
      </c>
      <c r="E408" s="200">
        <f t="shared" si="77"/>
        <v>1735</v>
      </c>
      <c r="F408" s="200">
        <f t="shared" si="77"/>
        <v>2000</v>
      </c>
      <c r="G408" s="200">
        <f t="shared" si="77"/>
        <v>2000</v>
      </c>
      <c r="H408" s="200">
        <f t="shared" si="77"/>
        <v>2500</v>
      </c>
      <c r="I408" s="200">
        <f t="shared" si="77"/>
        <v>2000</v>
      </c>
      <c r="J408" s="200">
        <f t="shared" si="77"/>
        <v>2000</v>
      </c>
      <c r="K408" s="212"/>
    </row>
    <row r="409" spans="1:11" ht="13.5" outlineLevel="1" thickBot="1">
      <c r="A409" s="86"/>
      <c r="B409" s="88"/>
      <c r="C409" s="136"/>
      <c r="D409" s="290"/>
      <c r="E409" s="290"/>
      <c r="F409" s="290"/>
      <c r="G409" s="290"/>
      <c r="H409" s="290"/>
      <c r="I409" s="290"/>
      <c r="J409" s="290"/>
      <c r="K409" s="213"/>
    </row>
    <row r="410" spans="1:11" ht="13.5" outlineLevel="1" thickBot="1">
      <c r="A410" s="71" t="s">
        <v>237</v>
      </c>
      <c r="B410" s="75"/>
      <c r="C410" s="74"/>
      <c r="D410" s="50">
        <f t="shared" ref="D410:J410" si="78">D415+D426+D431</f>
        <v>14346</v>
      </c>
      <c r="E410" s="50">
        <f t="shared" si="78"/>
        <v>16583</v>
      </c>
      <c r="F410" s="50">
        <f>F415+F426+F431</f>
        <v>16890</v>
      </c>
      <c r="G410" s="50">
        <f t="shared" si="78"/>
        <v>16410</v>
      </c>
      <c r="H410" s="50">
        <f t="shared" si="78"/>
        <v>17340</v>
      </c>
      <c r="I410" s="50">
        <f>I415+I426+I431</f>
        <v>17340</v>
      </c>
      <c r="J410" s="291">
        <f t="shared" si="78"/>
        <v>17340</v>
      </c>
      <c r="K410" s="212"/>
    </row>
    <row r="411" spans="1:11" outlineLevel="1">
      <c r="A411" s="86"/>
      <c r="B411" s="104">
        <v>611</v>
      </c>
      <c r="C411" s="100" t="s">
        <v>26</v>
      </c>
      <c r="D411" s="13">
        <v>7210</v>
      </c>
      <c r="E411" s="13">
        <v>7930</v>
      </c>
      <c r="F411" s="292">
        <v>8540</v>
      </c>
      <c r="G411" s="292">
        <v>8540</v>
      </c>
      <c r="H411" s="223">
        <v>9390</v>
      </c>
      <c r="I411" s="13">
        <v>9390</v>
      </c>
      <c r="J411" s="13">
        <v>9390</v>
      </c>
      <c r="K411" s="212"/>
    </row>
    <row r="412" spans="1:11" outlineLevel="1">
      <c r="A412" s="86"/>
      <c r="B412" s="98">
        <v>612001</v>
      </c>
      <c r="C412" s="90" t="s">
        <v>128</v>
      </c>
      <c r="D412" s="13">
        <v>997</v>
      </c>
      <c r="E412" s="13">
        <v>989</v>
      </c>
      <c r="F412" s="292">
        <v>1180</v>
      </c>
      <c r="G412" s="292">
        <v>1180</v>
      </c>
      <c r="H412" s="223">
        <v>1180</v>
      </c>
      <c r="I412" s="13">
        <v>1180</v>
      </c>
      <c r="J412" s="13">
        <v>1180</v>
      </c>
      <c r="K412" s="212"/>
    </row>
    <row r="413" spans="1:11" outlineLevel="1">
      <c r="A413" s="86"/>
      <c r="B413" s="98">
        <v>614</v>
      </c>
      <c r="C413" s="90" t="s">
        <v>257</v>
      </c>
      <c r="D413" s="194">
        <v>778</v>
      </c>
      <c r="E413" s="194">
        <v>1250</v>
      </c>
      <c r="F413" s="296">
        <v>0</v>
      </c>
      <c r="G413" s="296">
        <v>0</v>
      </c>
      <c r="H413" s="283">
        <v>0</v>
      </c>
      <c r="I413" s="194">
        <v>0</v>
      </c>
      <c r="J413" s="194">
        <v>0</v>
      </c>
      <c r="K413" s="212"/>
    </row>
    <row r="414" spans="1:11" outlineLevel="1">
      <c r="A414" s="86"/>
      <c r="B414" s="98">
        <v>614</v>
      </c>
      <c r="C414" s="90" t="s">
        <v>158</v>
      </c>
      <c r="D414" s="194">
        <v>0</v>
      </c>
      <c r="E414" s="194">
        <v>0</v>
      </c>
      <c r="F414" s="296">
        <v>800</v>
      </c>
      <c r="G414" s="296">
        <v>820</v>
      </c>
      <c r="H414" s="283">
        <v>0</v>
      </c>
      <c r="I414" s="194">
        <v>0</v>
      </c>
      <c r="J414" s="194">
        <v>0</v>
      </c>
      <c r="K414" s="212"/>
    </row>
    <row r="415" spans="1:11" outlineLevel="1">
      <c r="A415" s="86"/>
      <c r="B415" s="110"/>
      <c r="C415" s="136" t="s">
        <v>104</v>
      </c>
      <c r="D415" s="209">
        <f t="shared" ref="D415:J415" si="79">SUM(D411:D414)</f>
        <v>8985</v>
      </c>
      <c r="E415" s="209">
        <f t="shared" si="79"/>
        <v>10169</v>
      </c>
      <c r="F415" s="209">
        <f>SUM(F411:F414)</f>
        <v>10520</v>
      </c>
      <c r="G415" s="209">
        <f t="shared" ref="G415:I415" si="80">SUM(G411:G414)</f>
        <v>10540</v>
      </c>
      <c r="H415" s="209">
        <f t="shared" si="80"/>
        <v>10570</v>
      </c>
      <c r="I415" s="209">
        <f t="shared" si="80"/>
        <v>10570</v>
      </c>
      <c r="J415" s="200">
        <f t="shared" si="79"/>
        <v>10570</v>
      </c>
      <c r="K415" s="212"/>
    </row>
    <row r="416" spans="1:11" outlineLevel="1">
      <c r="A416" s="86"/>
      <c r="B416" s="110"/>
      <c r="C416" s="84"/>
      <c r="D416" s="208"/>
      <c r="E416" s="208"/>
      <c r="F416" s="208"/>
      <c r="G416" s="208"/>
      <c r="H416" s="208"/>
      <c r="I416" s="208"/>
      <c r="J416" s="208"/>
      <c r="K416" s="212"/>
    </row>
    <row r="417" spans="1:11" outlineLevel="1">
      <c r="A417" s="86"/>
      <c r="B417" s="137">
        <v>620</v>
      </c>
      <c r="C417" s="142" t="s">
        <v>116</v>
      </c>
      <c r="D417" s="208"/>
      <c r="E417" s="208"/>
      <c r="F417" s="208"/>
      <c r="G417" s="208"/>
      <c r="H417" s="208"/>
      <c r="I417" s="208"/>
      <c r="J417" s="208"/>
      <c r="K417" s="212"/>
    </row>
    <row r="418" spans="1:11" outlineLevel="1">
      <c r="A418" s="86"/>
      <c r="B418" s="104">
        <v>623</v>
      </c>
      <c r="C418" s="104" t="s">
        <v>123</v>
      </c>
      <c r="D418" s="13">
        <v>936</v>
      </c>
      <c r="E418" s="13">
        <v>1046</v>
      </c>
      <c r="F418" s="292">
        <v>1050</v>
      </c>
      <c r="G418" s="292">
        <v>1050</v>
      </c>
      <c r="H418" s="223">
        <v>1150</v>
      </c>
      <c r="I418" s="13">
        <v>1150</v>
      </c>
      <c r="J418" s="13">
        <v>1150</v>
      </c>
      <c r="K418" s="212"/>
    </row>
    <row r="419" spans="1:11" outlineLevel="1">
      <c r="A419" s="86"/>
      <c r="B419" s="98">
        <v>625001</v>
      </c>
      <c r="C419" s="104" t="s">
        <v>27</v>
      </c>
      <c r="D419" s="13">
        <v>129</v>
      </c>
      <c r="E419" s="13">
        <v>144</v>
      </c>
      <c r="F419" s="292">
        <v>150</v>
      </c>
      <c r="G419" s="292">
        <v>150</v>
      </c>
      <c r="H419" s="223">
        <v>170</v>
      </c>
      <c r="I419" s="13">
        <v>170</v>
      </c>
      <c r="J419" s="13">
        <v>170</v>
      </c>
      <c r="K419" s="212"/>
    </row>
    <row r="420" spans="1:11" outlineLevel="1">
      <c r="A420" s="86"/>
      <c r="B420" s="98">
        <v>625002</v>
      </c>
      <c r="C420" s="104" t="s">
        <v>28</v>
      </c>
      <c r="D420" s="13">
        <v>1294</v>
      </c>
      <c r="E420" s="13">
        <v>1440</v>
      </c>
      <c r="F420" s="292">
        <v>1470</v>
      </c>
      <c r="G420" s="292">
        <v>1470</v>
      </c>
      <c r="H420" s="223">
        <v>1580</v>
      </c>
      <c r="I420" s="13">
        <v>1580</v>
      </c>
      <c r="J420" s="13">
        <v>1580</v>
      </c>
      <c r="K420" s="212"/>
    </row>
    <row r="421" spans="1:11" outlineLevel="1">
      <c r="A421" s="86"/>
      <c r="B421" s="98">
        <v>625003</v>
      </c>
      <c r="C421" s="104" t="s">
        <v>29</v>
      </c>
      <c r="D421" s="13">
        <v>74</v>
      </c>
      <c r="E421" s="13">
        <v>82</v>
      </c>
      <c r="F421" s="292">
        <v>90</v>
      </c>
      <c r="G421" s="292">
        <v>90</v>
      </c>
      <c r="H421" s="223">
        <v>100</v>
      </c>
      <c r="I421" s="13">
        <v>100</v>
      </c>
      <c r="J421" s="13">
        <v>100</v>
      </c>
      <c r="K421" s="212"/>
    </row>
    <row r="422" spans="1:11" outlineLevel="1">
      <c r="A422" s="86"/>
      <c r="B422" s="98">
        <v>625004</v>
      </c>
      <c r="C422" s="104" t="s">
        <v>30</v>
      </c>
      <c r="D422" s="13">
        <v>277</v>
      </c>
      <c r="E422" s="13">
        <v>308</v>
      </c>
      <c r="F422" s="292">
        <v>320</v>
      </c>
      <c r="G422" s="292">
        <v>320</v>
      </c>
      <c r="H422" s="223">
        <v>350</v>
      </c>
      <c r="I422" s="13">
        <v>350</v>
      </c>
      <c r="J422" s="13">
        <v>350</v>
      </c>
      <c r="K422" s="212"/>
    </row>
    <row r="423" spans="1:11" outlineLevel="1">
      <c r="A423" s="86"/>
      <c r="B423" s="98">
        <v>625005</v>
      </c>
      <c r="C423" s="99" t="s">
        <v>31</v>
      </c>
      <c r="D423" s="13">
        <v>92</v>
      </c>
      <c r="E423" s="13">
        <v>103</v>
      </c>
      <c r="F423" s="292">
        <v>110</v>
      </c>
      <c r="G423" s="292">
        <v>110</v>
      </c>
      <c r="H423" s="223">
        <v>120</v>
      </c>
      <c r="I423" s="13">
        <v>120</v>
      </c>
      <c r="J423" s="13">
        <v>120</v>
      </c>
      <c r="K423" s="212"/>
    </row>
    <row r="424" spans="1:11" outlineLevel="1">
      <c r="A424" s="86"/>
      <c r="B424" s="98">
        <v>625007</v>
      </c>
      <c r="C424" s="99" t="s">
        <v>102</v>
      </c>
      <c r="D424" s="13">
        <v>439</v>
      </c>
      <c r="E424" s="13">
        <v>488</v>
      </c>
      <c r="F424" s="292">
        <v>500</v>
      </c>
      <c r="G424" s="292">
        <v>500</v>
      </c>
      <c r="H424" s="223">
        <v>520</v>
      </c>
      <c r="I424" s="13">
        <v>520</v>
      </c>
      <c r="J424" s="13">
        <v>520</v>
      </c>
      <c r="K424" s="212"/>
    </row>
    <row r="425" spans="1:11" outlineLevel="1">
      <c r="A425" s="86"/>
      <c r="B425" s="98">
        <v>627</v>
      </c>
      <c r="C425" s="216" t="s">
        <v>325</v>
      </c>
      <c r="D425" s="13">
        <v>120</v>
      </c>
      <c r="E425" s="13">
        <v>180</v>
      </c>
      <c r="F425" s="292">
        <v>180</v>
      </c>
      <c r="G425" s="292">
        <v>180</v>
      </c>
      <c r="H425" s="223">
        <v>180</v>
      </c>
      <c r="I425" s="13">
        <v>180</v>
      </c>
      <c r="J425" s="13">
        <v>180</v>
      </c>
      <c r="K425" s="212"/>
    </row>
    <row r="426" spans="1:11" outlineLevel="1">
      <c r="A426" s="86"/>
      <c r="B426" s="106"/>
      <c r="C426" s="136" t="s">
        <v>104</v>
      </c>
      <c r="D426" s="200">
        <f t="shared" ref="D426:I426" si="81">SUM(D418:D425)</f>
        <v>3361</v>
      </c>
      <c r="E426" s="200">
        <f t="shared" si="81"/>
        <v>3791</v>
      </c>
      <c r="F426" s="200">
        <f t="shared" si="81"/>
        <v>3870</v>
      </c>
      <c r="G426" s="200">
        <f t="shared" si="81"/>
        <v>3870</v>
      </c>
      <c r="H426" s="200">
        <f t="shared" si="81"/>
        <v>4170</v>
      </c>
      <c r="I426" s="200">
        <f t="shared" si="81"/>
        <v>4170</v>
      </c>
      <c r="J426" s="200">
        <f>SUM(J418:J425)</f>
        <v>4170</v>
      </c>
      <c r="K426" s="212"/>
    </row>
    <row r="427" spans="1:11" outlineLevel="1">
      <c r="A427" s="86"/>
      <c r="B427" s="106"/>
      <c r="C427" s="84"/>
      <c r="D427" s="208"/>
      <c r="E427" s="208"/>
      <c r="F427" s="208"/>
      <c r="G427" s="208"/>
      <c r="H427" s="208"/>
      <c r="I427" s="208"/>
      <c r="J427" s="208"/>
      <c r="K427" s="212"/>
    </row>
    <row r="428" spans="1:11" outlineLevel="1">
      <c r="A428" s="86"/>
      <c r="B428" s="137">
        <v>633</v>
      </c>
      <c r="C428" s="137" t="s">
        <v>19</v>
      </c>
      <c r="D428" s="208"/>
      <c r="E428" s="208"/>
      <c r="F428" s="208"/>
      <c r="G428" s="208"/>
      <c r="H428" s="208"/>
      <c r="I428" s="208"/>
      <c r="J428" s="208"/>
      <c r="K428" s="212"/>
    </row>
    <row r="429" spans="1:11" outlineLevel="1">
      <c r="A429" s="86"/>
      <c r="B429" s="89">
        <v>633001</v>
      </c>
      <c r="C429" s="100" t="s">
        <v>202</v>
      </c>
      <c r="D429" s="13">
        <v>0</v>
      </c>
      <c r="E429" s="13">
        <v>617</v>
      </c>
      <c r="F429" s="292">
        <v>500</v>
      </c>
      <c r="G429" s="292">
        <v>0</v>
      </c>
      <c r="H429" s="223">
        <v>100</v>
      </c>
      <c r="I429" s="13">
        <v>100</v>
      </c>
      <c r="J429" s="13">
        <v>100</v>
      </c>
      <c r="K429" s="212"/>
    </row>
    <row r="430" spans="1:11" outlineLevel="1">
      <c r="A430" s="86"/>
      <c r="B430" s="89">
        <v>633009</v>
      </c>
      <c r="C430" s="100" t="s">
        <v>130</v>
      </c>
      <c r="D430" s="13">
        <v>2000</v>
      </c>
      <c r="E430" s="13">
        <v>2006</v>
      </c>
      <c r="F430" s="292">
        <v>2000</v>
      </c>
      <c r="G430" s="292">
        <v>2000</v>
      </c>
      <c r="H430" s="223">
        <v>2500</v>
      </c>
      <c r="I430" s="13">
        <v>2500</v>
      </c>
      <c r="J430" s="13">
        <v>2500</v>
      </c>
      <c r="K430" s="212"/>
    </row>
    <row r="431" spans="1:11" outlineLevel="1">
      <c r="A431" s="86"/>
      <c r="B431" s="88"/>
      <c r="C431" s="136" t="s">
        <v>104</v>
      </c>
      <c r="D431" s="200">
        <f t="shared" ref="D431:J431" si="82">SUM(D429:D430)</f>
        <v>2000</v>
      </c>
      <c r="E431" s="200">
        <f t="shared" si="82"/>
        <v>2623</v>
      </c>
      <c r="F431" s="200">
        <f t="shared" si="82"/>
        <v>2500</v>
      </c>
      <c r="G431" s="200">
        <f t="shared" si="82"/>
        <v>2000</v>
      </c>
      <c r="H431" s="200">
        <f t="shared" si="82"/>
        <v>2600</v>
      </c>
      <c r="I431" s="200">
        <f t="shared" si="82"/>
        <v>2600</v>
      </c>
      <c r="J431" s="200">
        <f t="shared" si="82"/>
        <v>2600</v>
      </c>
      <c r="K431" s="212"/>
    </row>
    <row r="432" spans="1:11" ht="13.5" outlineLevel="1" thickBot="1">
      <c r="A432" s="86"/>
      <c r="B432" s="88"/>
      <c r="C432" s="84"/>
      <c r="D432" s="208"/>
      <c r="E432" s="208"/>
      <c r="F432" s="208"/>
      <c r="G432" s="208"/>
      <c r="H432" s="208"/>
      <c r="I432" s="208"/>
      <c r="J432" s="208"/>
      <c r="K432" s="212"/>
    </row>
    <row r="433" spans="1:11" ht="13.5" outlineLevel="1" thickBot="1">
      <c r="A433" s="71" t="s">
        <v>12</v>
      </c>
      <c r="B433" s="72"/>
      <c r="C433" s="73"/>
      <c r="D433" s="101">
        <f t="shared" ref="D433:J433" si="83">D438+D449+D453</f>
        <v>31387</v>
      </c>
      <c r="E433" s="101">
        <f t="shared" si="83"/>
        <v>23669</v>
      </c>
      <c r="F433" s="101">
        <f t="shared" si="83"/>
        <v>23000</v>
      </c>
      <c r="G433" s="101">
        <f t="shared" si="83"/>
        <v>25100</v>
      </c>
      <c r="H433" s="101">
        <f t="shared" si="83"/>
        <v>29550</v>
      </c>
      <c r="I433" s="101">
        <f t="shared" si="83"/>
        <v>26850</v>
      </c>
      <c r="J433" s="101">
        <f t="shared" si="83"/>
        <v>26850</v>
      </c>
      <c r="K433" s="212"/>
    </row>
    <row r="434" spans="1:11" outlineLevel="1">
      <c r="A434" s="86"/>
      <c r="B434" s="113">
        <v>611</v>
      </c>
      <c r="C434" s="112" t="s">
        <v>26</v>
      </c>
      <c r="D434" s="13">
        <v>9123</v>
      </c>
      <c r="E434" s="13">
        <v>9439</v>
      </c>
      <c r="F434" s="292">
        <v>12600</v>
      </c>
      <c r="G434" s="292">
        <v>12600</v>
      </c>
      <c r="H434" s="223">
        <v>13860</v>
      </c>
      <c r="I434" s="13">
        <v>13860</v>
      </c>
      <c r="J434" s="13">
        <v>13860</v>
      </c>
      <c r="K434" s="212"/>
    </row>
    <row r="435" spans="1:11" outlineLevel="1">
      <c r="A435" s="86"/>
      <c r="B435" s="104">
        <v>612</v>
      </c>
      <c r="C435" s="217" t="s">
        <v>128</v>
      </c>
      <c r="D435" s="13">
        <v>2519</v>
      </c>
      <c r="E435" s="13">
        <v>2410</v>
      </c>
      <c r="F435" s="292">
        <v>2400</v>
      </c>
      <c r="G435" s="292">
        <v>2400</v>
      </c>
      <c r="H435" s="223">
        <v>2400</v>
      </c>
      <c r="I435" s="13">
        <v>2400</v>
      </c>
      <c r="J435" s="13">
        <v>2400</v>
      </c>
      <c r="K435" s="212"/>
    </row>
    <row r="436" spans="1:11" outlineLevel="1">
      <c r="A436" s="86"/>
      <c r="B436" s="104">
        <v>614</v>
      </c>
      <c r="C436" s="216" t="s">
        <v>199</v>
      </c>
      <c r="D436" s="13">
        <v>884</v>
      </c>
      <c r="E436" s="13">
        <v>1300</v>
      </c>
      <c r="F436" s="292">
        <v>0</v>
      </c>
      <c r="G436" s="292">
        <v>0</v>
      </c>
      <c r="H436" s="223">
        <v>0</v>
      </c>
      <c r="I436" s="13">
        <v>0</v>
      </c>
      <c r="J436" s="13">
        <v>0</v>
      </c>
      <c r="K436" s="212"/>
    </row>
    <row r="437" spans="1:11" outlineLevel="1">
      <c r="A437" s="86"/>
      <c r="B437" s="98">
        <v>642013</v>
      </c>
      <c r="C437" s="216" t="s">
        <v>173</v>
      </c>
      <c r="D437" s="13">
        <v>0</v>
      </c>
      <c r="E437" s="13">
        <v>0</v>
      </c>
      <c r="F437" s="292">
        <v>900</v>
      </c>
      <c r="G437" s="292">
        <v>0</v>
      </c>
      <c r="H437" s="223">
        <v>2700</v>
      </c>
      <c r="I437" s="13">
        <v>0</v>
      </c>
      <c r="J437" s="13">
        <v>0</v>
      </c>
      <c r="K437" s="212"/>
    </row>
    <row r="438" spans="1:11" outlineLevel="1">
      <c r="A438" s="86"/>
      <c r="B438" s="110"/>
      <c r="C438" s="136" t="s">
        <v>104</v>
      </c>
      <c r="D438" s="200">
        <f t="shared" ref="D438:J438" si="84">SUM(D434:D437)</f>
        <v>12526</v>
      </c>
      <c r="E438" s="200">
        <f t="shared" si="84"/>
        <v>13149</v>
      </c>
      <c r="F438" s="200">
        <f t="shared" si="84"/>
        <v>15900</v>
      </c>
      <c r="G438" s="200">
        <f t="shared" si="84"/>
        <v>15000</v>
      </c>
      <c r="H438" s="200">
        <f t="shared" si="84"/>
        <v>18960</v>
      </c>
      <c r="I438" s="200">
        <f t="shared" si="84"/>
        <v>16260</v>
      </c>
      <c r="J438" s="200">
        <f t="shared" si="84"/>
        <v>16260</v>
      </c>
      <c r="K438" s="212"/>
    </row>
    <row r="439" spans="1:11" outlineLevel="1">
      <c r="A439" s="86"/>
      <c r="B439" s="110"/>
      <c r="C439" s="84"/>
      <c r="D439" s="208"/>
      <c r="E439" s="208"/>
      <c r="F439" s="208"/>
      <c r="G439" s="208"/>
      <c r="H439" s="208"/>
      <c r="I439" s="208"/>
      <c r="J439" s="208"/>
      <c r="K439" s="212"/>
    </row>
    <row r="440" spans="1:11" outlineLevel="1">
      <c r="A440" s="86"/>
      <c r="B440" s="137">
        <v>620</v>
      </c>
      <c r="C440" s="142" t="s">
        <v>116</v>
      </c>
      <c r="D440" s="208"/>
      <c r="E440" s="208"/>
      <c r="F440" s="208"/>
      <c r="G440" s="208"/>
      <c r="H440" s="208"/>
      <c r="I440" s="208"/>
      <c r="J440" s="208"/>
      <c r="K440" s="212"/>
    </row>
    <row r="441" spans="1:11" outlineLevel="1">
      <c r="A441" s="86"/>
      <c r="B441" s="104">
        <v>621</v>
      </c>
      <c r="C441" s="104" t="s">
        <v>99</v>
      </c>
      <c r="D441" s="13">
        <v>1258</v>
      </c>
      <c r="E441" s="13">
        <v>1344</v>
      </c>
      <c r="F441" s="292">
        <v>1590</v>
      </c>
      <c r="G441" s="292">
        <v>1590</v>
      </c>
      <c r="H441" s="223">
        <v>1750</v>
      </c>
      <c r="I441" s="13">
        <v>1750</v>
      </c>
      <c r="J441" s="13">
        <v>1750</v>
      </c>
      <c r="K441" s="212"/>
    </row>
    <row r="442" spans="1:11" outlineLevel="1">
      <c r="A442" s="86"/>
      <c r="B442" s="98">
        <v>625001</v>
      </c>
      <c r="C442" s="104" t="s">
        <v>27</v>
      </c>
      <c r="D442" s="13">
        <v>174</v>
      </c>
      <c r="E442" s="13">
        <v>186</v>
      </c>
      <c r="F442" s="292">
        <v>220</v>
      </c>
      <c r="G442" s="292">
        <v>220</v>
      </c>
      <c r="H442" s="223">
        <v>240</v>
      </c>
      <c r="I442" s="13">
        <v>240</v>
      </c>
      <c r="J442" s="13">
        <v>240</v>
      </c>
      <c r="K442" s="212"/>
    </row>
    <row r="443" spans="1:11" outlineLevel="1">
      <c r="A443" s="86"/>
      <c r="B443" s="98">
        <v>625002</v>
      </c>
      <c r="C443" s="104" t="s">
        <v>28</v>
      </c>
      <c r="D443" s="13">
        <v>1743</v>
      </c>
      <c r="E443" s="13">
        <v>1857</v>
      </c>
      <c r="F443" s="292">
        <v>2220</v>
      </c>
      <c r="G443" s="292">
        <v>2220</v>
      </c>
      <c r="H443" s="223">
        <v>2440</v>
      </c>
      <c r="I443" s="13">
        <v>2440</v>
      </c>
      <c r="J443" s="13">
        <v>2440</v>
      </c>
      <c r="K443" s="212"/>
    </row>
    <row r="444" spans="1:11" outlineLevel="1">
      <c r="A444" s="86"/>
      <c r="B444" s="98">
        <v>625003</v>
      </c>
      <c r="C444" s="104" t="s">
        <v>29</v>
      </c>
      <c r="D444" s="13">
        <v>99</v>
      </c>
      <c r="E444" s="13">
        <v>106</v>
      </c>
      <c r="F444" s="292">
        <v>130</v>
      </c>
      <c r="G444" s="292">
        <v>130</v>
      </c>
      <c r="H444" s="223">
        <v>140</v>
      </c>
      <c r="I444" s="13">
        <v>140</v>
      </c>
      <c r="J444" s="13">
        <v>140</v>
      </c>
      <c r="K444" s="212"/>
    </row>
    <row r="445" spans="1:11" outlineLevel="1">
      <c r="A445" s="86"/>
      <c r="B445" s="98">
        <v>625004</v>
      </c>
      <c r="C445" s="104" t="s">
        <v>30</v>
      </c>
      <c r="D445" s="13">
        <v>28</v>
      </c>
      <c r="E445" s="13">
        <v>0</v>
      </c>
      <c r="F445" s="292">
        <v>0</v>
      </c>
      <c r="G445" s="292">
        <v>0</v>
      </c>
      <c r="H445" s="223">
        <v>0</v>
      </c>
      <c r="I445" s="13">
        <v>0</v>
      </c>
      <c r="J445" s="13">
        <v>0</v>
      </c>
      <c r="K445" s="212"/>
    </row>
    <row r="446" spans="1:11" outlineLevel="1">
      <c r="A446" s="86"/>
      <c r="B446" s="98">
        <v>625005</v>
      </c>
      <c r="C446" s="104" t="s">
        <v>31</v>
      </c>
      <c r="D446" s="13">
        <v>9</v>
      </c>
      <c r="E446" s="13">
        <v>0</v>
      </c>
      <c r="F446" s="292">
        <v>0</v>
      </c>
      <c r="G446" s="292">
        <v>0</v>
      </c>
      <c r="H446" s="223">
        <v>0</v>
      </c>
      <c r="I446" s="13">
        <v>0</v>
      </c>
      <c r="J446" s="13">
        <v>0</v>
      </c>
      <c r="K446" s="212"/>
    </row>
    <row r="447" spans="1:11" outlineLevel="1">
      <c r="A447" s="86"/>
      <c r="B447" s="98">
        <v>625007</v>
      </c>
      <c r="C447" s="99" t="s">
        <v>102</v>
      </c>
      <c r="D447" s="13">
        <v>591</v>
      </c>
      <c r="E447" s="13">
        <v>630</v>
      </c>
      <c r="F447" s="292">
        <v>760</v>
      </c>
      <c r="G447" s="292">
        <v>760</v>
      </c>
      <c r="H447" s="223">
        <v>840</v>
      </c>
      <c r="I447" s="13">
        <v>840</v>
      </c>
      <c r="J447" s="13">
        <v>840</v>
      </c>
      <c r="K447" s="212"/>
    </row>
    <row r="448" spans="1:11" outlineLevel="1">
      <c r="A448" s="86"/>
      <c r="B448" s="89">
        <v>627</v>
      </c>
      <c r="C448" s="100" t="s">
        <v>103</v>
      </c>
      <c r="D448" s="13">
        <v>127</v>
      </c>
      <c r="E448" s="13">
        <v>180</v>
      </c>
      <c r="F448" s="292">
        <v>180</v>
      </c>
      <c r="G448" s="292">
        <v>180</v>
      </c>
      <c r="H448" s="223">
        <v>180</v>
      </c>
      <c r="I448" s="13">
        <v>180</v>
      </c>
      <c r="J448" s="13">
        <v>180</v>
      </c>
      <c r="K448" s="212"/>
    </row>
    <row r="449" spans="1:11" outlineLevel="1">
      <c r="A449" s="86"/>
      <c r="B449" s="106"/>
      <c r="C449" s="136" t="s">
        <v>104</v>
      </c>
      <c r="D449" s="200">
        <f t="shared" ref="D449:J449" si="85">SUM(D441:D448)</f>
        <v>4029</v>
      </c>
      <c r="E449" s="200">
        <f t="shared" si="85"/>
        <v>4303</v>
      </c>
      <c r="F449" s="200">
        <f t="shared" si="85"/>
        <v>5100</v>
      </c>
      <c r="G449" s="200">
        <f t="shared" si="85"/>
        <v>5100</v>
      </c>
      <c r="H449" s="200">
        <f t="shared" si="85"/>
        <v>5590</v>
      </c>
      <c r="I449" s="200">
        <f t="shared" si="85"/>
        <v>5590</v>
      </c>
      <c r="J449" s="200">
        <f t="shared" si="85"/>
        <v>5590</v>
      </c>
      <c r="K449" s="212"/>
    </row>
    <row r="450" spans="1:11" outlineLevel="1">
      <c r="A450" s="86"/>
      <c r="B450" s="106"/>
      <c r="C450" s="84"/>
      <c r="D450" s="208"/>
      <c r="E450" s="208"/>
      <c r="F450" s="208"/>
      <c r="G450" s="208"/>
      <c r="H450" s="208"/>
      <c r="I450" s="208"/>
      <c r="J450" s="208"/>
      <c r="K450" s="212"/>
    </row>
    <row r="451" spans="1:11" outlineLevel="1">
      <c r="A451" s="86"/>
      <c r="B451" s="137">
        <v>635</v>
      </c>
      <c r="C451" s="137" t="s">
        <v>20</v>
      </c>
      <c r="D451" s="208"/>
      <c r="E451" s="208"/>
      <c r="F451" s="208"/>
      <c r="G451" s="208"/>
      <c r="H451" s="208"/>
      <c r="I451" s="208"/>
      <c r="J451" s="208"/>
      <c r="K451" s="212"/>
    </row>
    <row r="452" spans="1:11" outlineLevel="1">
      <c r="A452" s="86"/>
      <c r="B452" s="89">
        <v>635005</v>
      </c>
      <c r="C452" s="100" t="s">
        <v>131</v>
      </c>
      <c r="D452" s="13">
        <v>14832</v>
      </c>
      <c r="E452" s="13">
        <v>6217</v>
      </c>
      <c r="F452" s="292">
        <v>2000</v>
      </c>
      <c r="G452" s="292">
        <v>5000</v>
      </c>
      <c r="H452" s="223">
        <v>5000</v>
      </c>
      <c r="I452" s="13">
        <v>5000</v>
      </c>
      <c r="J452" s="13">
        <v>5000</v>
      </c>
      <c r="K452" s="212"/>
    </row>
    <row r="453" spans="1:11" outlineLevel="1">
      <c r="A453" s="86"/>
      <c r="B453" s="88"/>
      <c r="C453" s="136" t="s">
        <v>104</v>
      </c>
      <c r="D453" s="200">
        <f t="shared" ref="D453:J453" si="86">SUM(D452:D452)</f>
        <v>14832</v>
      </c>
      <c r="E453" s="200">
        <f t="shared" si="86"/>
        <v>6217</v>
      </c>
      <c r="F453" s="200">
        <f t="shared" si="86"/>
        <v>2000</v>
      </c>
      <c r="G453" s="200">
        <f t="shared" si="86"/>
        <v>5000</v>
      </c>
      <c r="H453" s="200">
        <f t="shared" si="86"/>
        <v>5000</v>
      </c>
      <c r="I453" s="200">
        <f t="shared" si="86"/>
        <v>5000</v>
      </c>
      <c r="J453" s="200">
        <f t="shared" si="86"/>
        <v>5000</v>
      </c>
      <c r="K453" s="212"/>
    </row>
    <row r="454" spans="1:11" ht="13.5" outlineLevel="1" thickBot="1">
      <c r="A454" s="86"/>
      <c r="B454" s="86"/>
      <c r="C454" s="95"/>
      <c r="D454" s="208"/>
      <c r="E454" s="208"/>
      <c r="F454" s="208"/>
      <c r="G454" s="208"/>
      <c r="H454" s="208"/>
      <c r="I454" s="208"/>
      <c r="J454" s="208"/>
      <c r="K454" s="212"/>
    </row>
    <row r="455" spans="1:11" ht="13.5" outlineLevel="1" thickBot="1">
      <c r="A455" s="71" t="s">
        <v>258</v>
      </c>
      <c r="B455" s="75"/>
      <c r="C455" s="74"/>
      <c r="D455" s="50">
        <f t="shared" ref="D455:J455" si="87">D459+D470+D475+D480+D486+D496</f>
        <v>45687</v>
      </c>
      <c r="E455" s="50">
        <f t="shared" si="87"/>
        <v>74692</v>
      </c>
      <c r="F455" s="50">
        <f t="shared" si="87"/>
        <v>52910</v>
      </c>
      <c r="G455" s="50">
        <f t="shared" si="87"/>
        <v>48840</v>
      </c>
      <c r="H455" s="50">
        <f t="shared" si="87"/>
        <v>60620</v>
      </c>
      <c r="I455" s="50">
        <f t="shared" si="87"/>
        <v>50770</v>
      </c>
      <c r="J455" s="50">
        <f t="shared" si="87"/>
        <v>50770</v>
      </c>
      <c r="K455" s="212"/>
    </row>
    <row r="456" spans="1:11" outlineLevel="1">
      <c r="A456" s="86"/>
      <c r="B456" s="104">
        <v>611</v>
      </c>
      <c r="C456" s="100" t="s">
        <v>194</v>
      </c>
      <c r="D456" s="13">
        <v>10275</v>
      </c>
      <c r="E456" s="13">
        <v>11133</v>
      </c>
      <c r="F456" s="292">
        <v>12000</v>
      </c>
      <c r="G456" s="292">
        <v>12000</v>
      </c>
      <c r="H456" s="223">
        <v>13200</v>
      </c>
      <c r="I456" s="13">
        <v>13200</v>
      </c>
      <c r="J456" s="13">
        <v>13200</v>
      </c>
      <c r="K456" s="212"/>
    </row>
    <row r="457" spans="1:11" outlineLevel="1">
      <c r="A457" s="86"/>
      <c r="B457" s="104">
        <v>612</v>
      </c>
      <c r="C457" s="216" t="s">
        <v>128</v>
      </c>
      <c r="D457" s="13">
        <v>1285</v>
      </c>
      <c r="E457" s="13">
        <v>1197</v>
      </c>
      <c r="F457" s="292">
        <v>1500</v>
      </c>
      <c r="G457" s="292">
        <v>1500</v>
      </c>
      <c r="H457" s="223">
        <v>1500</v>
      </c>
      <c r="I457" s="13">
        <v>1500</v>
      </c>
      <c r="J457" s="13">
        <v>1500</v>
      </c>
      <c r="K457" s="212"/>
    </row>
    <row r="458" spans="1:11" outlineLevel="1">
      <c r="A458" s="86"/>
      <c r="B458" s="104">
        <v>614</v>
      </c>
      <c r="C458" s="216" t="s">
        <v>199</v>
      </c>
      <c r="D458" s="13">
        <v>989</v>
      </c>
      <c r="E458" s="13">
        <v>1300</v>
      </c>
      <c r="F458" s="292">
        <v>0</v>
      </c>
      <c r="G458" s="292">
        <v>0</v>
      </c>
      <c r="H458" s="223">
        <v>0</v>
      </c>
      <c r="I458" s="13">
        <v>0</v>
      </c>
      <c r="J458" s="13">
        <v>0</v>
      </c>
      <c r="K458" s="212"/>
    </row>
    <row r="459" spans="1:11" outlineLevel="1">
      <c r="A459" s="86"/>
      <c r="B459" s="110"/>
      <c r="C459" s="136" t="s">
        <v>104</v>
      </c>
      <c r="D459" s="200">
        <f t="shared" ref="D459:J459" si="88">SUM(D456:D458)</f>
        <v>12549</v>
      </c>
      <c r="E459" s="200">
        <f t="shared" si="88"/>
        <v>13630</v>
      </c>
      <c r="F459" s="200">
        <f t="shared" si="88"/>
        <v>13500</v>
      </c>
      <c r="G459" s="200">
        <f t="shared" si="88"/>
        <v>13500</v>
      </c>
      <c r="H459" s="200">
        <f t="shared" si="88"/>
        <v>14700</v>
      </c>
      <c r="I459" s="200">
        <f t="shared" si="88"/>
        <v>14700</v>
      </c>
      <c r="J459" s="200">
        <f t="shared" si="88"/>
        <v>14700</v>
      </c>
      <c r="K459" s="212"/>
    </row>
    <row r="460" spans="1:11" outlineLevel="1">
      <c r="A460" s="86"/>
      <c r="B460" s="110"/>
      <c r="C460" s="84"/>
      <c r="D460" s="208"/>
      <c r="E460" s="208"/>
      <c r="F460" s="208"/>
      <c r="G460" s="208"/>
      <c r="H460" s="208"/>
      <c r="I460" s="208"/>
      <c r="J460" s="208"/>
      <c r="K460" s="212"/>
    </row>
    <row r="461" spans="1:11" outlineLevel="1">
      <c r="A461" s="86"/>
      <c r="B461" s="137">
        <v>620</v>
      </c>
      <c r="C461" s="142" t="s">
        <v>116</v>
      </c>
      <c r="D461" s="208"/>
      <c r="E461" s="208"/>
      <c r="F461" s="208"/>
      <c r="G461" s="208"/>
      <c r="H461" s="208"/>
      <c r="I461" s="208"/>
      <c r="J461" s="208"/>
      <c r="K461" s="212"/>
    </row>
    <row r="462" spans="1:11" outlineLevel="1">
      <c r="A462" s="86"/>
      <c r="B462" s="104">
        <v>621</v>
      </c>
      <c r="C462" s="104" t="s">
        <v>166</v>
      </c>
      <c r="D462" s="13">
        <v>1279</v>
      </c>
      <c r="E462" s="13">
        <v>1392</v>
      </c>
      <c r="F462" s="292">
        <v>1350</v>
      </c>
      <c r="G462" s="292">
        <v>1350</v>
      </c>
      <c r="H462" s="223">
        <v>1480</v>
      </c>
      <c r="I462" s="13">
        <v>1480</v>
      </c>
      <c r="J462" s="13">
        <v>1480</v>
      </c>
      <c r="K462" s="212"/>
    </row>
    <row r="463" spans="1:11" outlineLevel="1">
      <c r="A463" s="86"/>
      <c r="B463" s="98">
        <v>625001</v>
      </c>
      <c r="C463" s="104" t="s">
        <v>27</v>
      </c>
      <c r="D463" s="13">
        <v>177</v>
      </c>
      <c r="E463" s="13">
        <v>192</v>
      </c>
      <c r="F463" s="292">
        <v>190</v>
      </c>
      <c r="G463" s="292">
        <v>190</v>
      </c>
      <c r="H463" s="223">
        <v>210</v>
      </c>
      <c r="I463" s="13">
        <v>210</v>
      </c>
      <c r="J463" s="13">
        <v>210</v>
      </c>
      <c r="K463" s="212"/>
    </row>
    <row r="464" spans="1:11" outlineLevel="1">
      <c r="A464" s="86"/>
      <c r="B464" s="98">
        <v>625002</v>
      </c>
      <c r="C464" s="104" t="s">
        <v>28</v>
      </c>
      <c r="D464" s="13">
        <v>1774</v>
      </c>
      <c r="E464" s="13">
        <v>1924</v>
      </c>
      <c r="F464" s="292">
        <v>1890</v>
      </c>
      <c r="G464" s="292">
        <v>1890</v>
      </c>
      <c r="H464" s="223">
        <v>2080</v>
      </c>
      <c r="I464" s="13">
        <v>2080</v>
      </c>
      <c r="J464" s="13">
        <v>2080</v>
      </c>
      <c r="K464" s="212"/>
    </row>
    <row r="465" spans="1:11" outlineLevel="1">
      <c r="A465" s="86"/>
      <c r="B465" s="98">
        <v>625003</v>
      </c>
      <c r="C465" s="104" t="s">
        <v>29</v>
      </c>
      <c r="D465" s="13">
        <v>101</v>
      </c>
      <c r="E465" s="13">
        <v>110</v>
      </c>
      <c r="F465" s="292">
        <v>110</v>
      </c>
      <c r="G465" s="292">
        <v>110</v>
      </c>
      <c r="H465" s="223">
        <v>120</v>
      </c>
      <c r="I465" s="13">
        <v>120</v>
      </c>
      <c r="J465" s="13">
        <v>120</v>
      </c>
      <c r="K465" s="212"/>
    </row>
    <row r="466" spans="1:11" outlineLevel="1">
      <c r="A466" s="86"/>
      <c r="B466" s="98">
        <v>625004</v>
      </c>
      <c r="C466" s="104" t="s">
        <v>30</v>
      </c>
      <c r="D466" s="13">
        <v>380</v>
      </c>
      <c r="E466" s="13">
        <v>412</v>
      </c>
      <c r="F466" s="292">
        <v>410</v>
      </c>
      <c r="G466" s="292">
        <v>410</v>
      </c>
      <c r="H466" s="223">
        <v>450</v>
      </c>
      <c r="I466" s="13">
        <v>450</v>
      </c>
      <c r="J466" s="13">
        <v>450</v>
      </c>
      <c r="K466" s="212"/>
    </row>
    <row r="467" spans="1:11" outlineLevel="1">
      <c r="A467" s="86"/>
      <c r="B467" s="98">
        <v>625005</v>
      </c>
      <c r="C467" s="104" t="s">
        <v>31</v>
      </c>
      <c r="D467" s="13">
        <v>127</v>
      </c>
      <c r="E467" s="13">
        <v>137</v>
      </c>
      <c r="F467" s="292">
        <v>140</v>
      </c>
      <c r="G467" s="292">
        <v>140</v>
      </c>
      <c r="H467" s="223">
        <v>150</v>
      </c>
      <c r="I467" s="13">
        <v>150</v>
      </c>
      <c r="J467" s="13">
        <v>150</v>
      </c>
      <c r="K467" s="212"/>
    </row>
    <row r="468" spans="1:11" outlineLevel="1">
      <c r="A468" s="86"/>
      <c r="B468" s="98">
        <v>625007</v>
      </c>
      <c r="C468" s="99" t="s">
        <v>102</v>
      </c>
      <c r="D468" s="13">
        <v>602</v>
      </c>
      <c r="E468" s="13">
        <v>653</v>
      </c>
      <c r="F468" s="292">
        <v>640</v>
      </c>
      <c r="G468" s="292">
        <v>640</v>
      </c>
      <c r="H468" s="223">
        <v>700</v>
      </c>
      <c r="I468" s="13">
        <v>700</v>
      </c>
      <c r="J468" s="13">
        <v>700</v>
      </c>
      <c r="K468" s="212"/>
    </row>
    <row r="469" spans="1:11" outlineLevel="1">
      <c r="A469" s="86"/>
      <c r="B469" s="242">
        <v>627</v>
      </c>
      <c r="C469" s="216" t="s">
        <v>325</v>
      </c>
      <c r="D469" s="13">
        <v>120</v>
      </c>
      <c r="E469" s="13">
        <v>180</v>
      </c>
      <c r="F469" s="292">
        <v>180</v>
      </c>
      <c r="G469" s="292">
        <v>180</v>
      </c>
      <c r="H469" s="223">
        <v>180</v>
      </c>
      <c r="I469" s="13">
        <v>180</v>
      </c>
      <c r="J469" s="13">
        <v>180</v>
      </c>
      <c r="K469" s="212"/>
    </row>
    <row r="470" spans="1:11" outlineLevel="1">
      <c r="A470" s="86"/>
      <c r="B470" s="106"/>
      <c r="C470" s="136" t="s">
        <v>104</v>
      </c>
      <c r="D470" s="200">
        <f>SUM(D462:D469)</f>
        <v>4560</v>
      </c>
      <c r="E470" s="200">
        <f t="shared" ref="E470:I470" si="89">SUM(E462:E469)</f>
        <v>5000</v>
      </c>
      <c r="F470" s="200">
        <f t="shared" si="89"/>
        <v>4910</v>
      </c>
      <c r="G470" s="200">
        <f t="shared" si="89"/>
        <v>4910</v>
      </c>
      <c r="H470" s="200">
        <f t="shared" si="89"/>
        <v>5370</v>
      </c>
      <c r="I470" s="200">
        <f t="shared" si="89"/>
        <v>5370</v>
      </c>
      <c r="J470" s="200">
        <f t="shared" ref="J470" si="90">SUM(J462:J469)</f>
        <v>5370</v>
      </c>
      <c r="K470" s="212"/>
    </row>
    <row r="471" spans="1:11" outlineLevel="1">
      <c r="A471" s="86"/>
      <c r="B471" s="106"/>
      <c r="C471" s="84"/>
      <c r="D471" s="208"/>
      <c r="E471" s="208"/>
      <c r="F471" s="208"/>
      <c r="G471" s="208"/>
      <c r="H471" s="208"/>
      <c r="I471" s="208"/>
      <c r="J471" s="208"/>
      <c r="K471" s="212"/>
    </row>
    <row r="472" spans="1:11" outlineLevel="1">
      <c r="A472" s="87"/>
      <c r="B472" s="137">
        <v>632</v>
      </c>
      <c r="C472" s="142" t="s">
        <v>18</v>
      </c>
      <c r="D472" s="208"/>
      <c r="E472" s="208"/>
      <c r="F472" s="208"/>
      <c r="G472" s="208"/>
      <c r="H472" s="208"/>
      <c r="I472" s="208"/>
      <c r="J472" s="208"/>
      <c r="K472" s="212"/>
    </row>
    <row r="473" spans="1:11" outlineLevel="1">
      <c r="A473" s="86"/>
      <c r="B473" s="94" t="s">
        <v>9</v>
      </c>
      <c r="C473" s="90" t="s">
        <v>32</v>
      </c>
      <c r="D473" s="13">
        <v>1993</v>
      </c>
      <c r="E473" s="13">
        <v>2193</v>
      </c>
      <c r="F473" s="292">
        <v>2000</v>
      </c>
      <c r="G473" s="292">
        <v>1600</v>
      </c>
      <c r="H473" s="223">
        <v>2200</v>
      </c>
      <c r="I473" s="13">
        <v>2200</v>
      </c>
      <c r="J473" s="13">
        <v>2200</v>
      </c>
      <c r="K473" s="212"/>
    </row>
    <row r="474" spans="1:11" outlineLevel="1">
      <c r="A474" s="86"/>
      <c r="B474" s="89">
        <v>632002</v>
      </c>
      <c r="C474" s="90" t="s">
        <v>167</v>
      </c>
      <c r="D474" s="13">
        <v>423</v>
      </c>
      <c r="E474" s="13">
        <v>231</v>
      </c>
      <c r="F474" s="292">
        <v>600</v>
      </c>
      <c r="G474" s="292">
        <v>500</v>
      </c>
      <c r="H474" s="223">
        <v>600</v>
      </c>
      <c r="I474" s="13">
        <v>600</v>
      </c>
      <c r="J474" s="13">
        <v>600</v>
      </c>
      <c r="K474" s="212"/>
    </row>
    <row r="475" spans="1:11" outlineLevel="1">
      <c r="A475" s="86"/>
      <c r="B475" s="86"/>
      <c r="C475" s="136" t="s">
        <v>104</v>
      </c>
      <c r="D475" s="205">
        <f t="shared" ref="D475:J475" si="91">SUM(D473:D474)</f>
        <v>2416</v>
      </c>
      <c r="E475" s="205">
        <f t="shared" si="91"/>
        <v>2424</v>
      </c>
      <c r="F475" s="205">
        <f t="shared" si="91"/>
        <v>2600</v>
      </c>
      <c r="G475" s="205">
        <f t="shared" si="91"/>
        <v>2100</v>
      </c>
      <c r="H475" s="205">
        <f t="shared" si="91"/>
        <v>2800</v>
      </c>
      <c r="I475" s="205">
        <f t="shared" si="91"/>
        <v>2800</v>
      </c>
      <c r="J475" s="205">
        <f t="shared" si="91"/>
        <v>2800</v>
      </c>
      <c r="K475" s="212"/>
    </row>
    <row r="476" spans="1:11" outlineLevel="1">
      <c r="A476" s="86"/>
      <c r="B476" s="86"/>
      <c r="C476" s="84"/>
      <c r="D476" s="208"/>
      <c r="E476" s="208"/>
      <c r="F476" s="208"/>
      <c r="G476" s="208"/>
      <c r="H476" s="208"/>
      <c r="I476" s="208"/>
      <c r="J476" s="208"/>
      <c r="K476" s="212"/>
    </row>
    <row r="477" spans="1:11" outlineLevel="1">
      <c r="A477" s="87"/>
      <c r="B477" s="137">
        <v>633</v>
      </c>
      <c r="C477" s="142" t="s">
        <v>155</v>
      </c>
      <c r="D477" s="208"/>
      <c r="E477" s="208"/>
      <c r="F477" s="208"/>
      <c r="G477" s="208"/>
      <c r="H477" s="208"/>
      <c r="I477" s="208"/>
      <c r="J477" s="208"/>
      <c r="K477" s="212"/>
    </row>
    <row r="478" spans="1:11" outlineLevel="1">
      <c r="A478" s="86"/>
      <c r="B478" s="89">
        <v>633006</v>
      </c>
      <c r="C478" s="90" t="s">
        <v>162</v>
      </c>
      <c r="D478" s="13">
        <v>0</v>
      </c>
      <c r="E478" s="13">
        <v>841</v>
      </c>
      <c r="F478" s="292">
        <v>500</v>
      </c>
      <c r="G478" s="292">
        <v>90</v>
      </c>
      <c r="H478" s="223">
        <v>500</v>
      </c>
      <c r="I478" s="13">
        <v>500</v>
      </c>
      <c r="J478" s="13">
        <v>500</v>
      </c>
      <c r="K478" s="212"/>
    </row>
    <row r="479" spans="1:11" outlineLevel="1">
      <c r="A479" s="86"/>
      <c r="B479" s="89">
        <v>633015</v>
      </c>
      <c r="C479" s="90" t="s">
        <v>119</v>
      </c>
      <c r="D479" s="13">
        <v>534</v>
      </c>
      <c r="E479" s="13">
        <v>670</v>
      </c>
      <c r="F479" s="292">
        <v>650</v>
      </c>
      <c r="G479" s="292">
        <v>1100</v>
      </c>
      <c r="H479" s="223">
        <v>650</v>
      </c>
      <c r="I479" s="13">
        <v>650</v>
      </c>
      <c r="J479" s="13">
        <v>650</v>
      </c>
      <c r="K479" s="212"/>
    </row>
    <row r="480" spans="1:11" outlineLevel="1">
      <c r="A480" s="86"/>
      <c r="B480" s="88"/>
      <c r="C480" s="136" t="s">
        <v>104</v>
      </c>
      <c r="D480" s="200">
        <f t="shared" ref="D480:J480" si="92">SUM(D478:D479)</f>
        <v>534</v>
      </c>
      <c r="E480" s="200">
        <f t="shared" si="92"/>
        <v>1511</v>
      </c>
      <c r="F480" s="200">
        <f t="shared" si="92"/>
        <v>1150</v>
      </c>
      <c r="G480" s="200">
        <f t="shared" si="92"/>
        <v>1190</v>
      </c>
      <c r="H480" s="200">
        <f t="shared" si="92"/>
        <v>1150</v>
      </c>
      <c r="I480" s="200">
        <f t="shared" si="92"/>
        <v>1150</v>
      </c>
      <c r="J480" s="200">
        <f t="shared" si="92"/>
        <v>1150</v>
      </c>
      <c r="K480" s="212"/>
    </row>
    <row r="481" spans="1:11" outlineLevel="1">
      <c r="A481" s="86"/>
      <c r="B481" s="88"/>
      <c r="C481" s="84"/>
      <c r="D481" s="208"/>
      <c r="E481" s="208"/>
      <c r="F481" s="208"/>
      <c r="G481" s="208"/>
      <c r="H481" s="208"/>
      <c r="I481" s="208"/>
      <c r="J481" s="208"/>
      <c r="K481" s="212"/>
    </row>
    <row r="482" spans="1:11" outlineLevel="1">
      <c r="A482" s="87"/>
      <c r="B482" s="137">
        <v>635</v>
      </c>
      <c r="C482" s="137" t="s">
        <v>20</v>
      </c>
      <c r="D482" s="208"/>
      <c r="E482" s="208"/>
      <c r="F482" s="208"/>
      <c r="G482" s="208"/>
      <c r="H482" s="208"/>
      <c r="I482" s="208"/>
      <c r="J482" s="208"/>
      <c r="K482" s="212"/>
    </row>
    <row r="483" spans="1:11" outlineLevel="1">
      <c r="A483" s="86"/>
      <c r="B483" s="89">
        <v>635004</v>
      </c>
      <c r="C483" s="90" t="s">
        <v>156</v>
      </c>
      <c r="D483" s="13">
        <v>0</v>
      </c>
      <c r="E483" s="13">
        <v>144</v>
      </c>
      <c r="F483" s="292">
        <v>200</v>
      </c>
      <c r="G483" s="292">
        <v>0</v>
      </c>
      <c r="H483" s="223">
        <v>100</v>
      </c>
      <c r="I483" s="13">
        <v>100</v>
      </c>
      <c r="J483" s="13">
        <v>100</v>
      </c>
      <c r="K483" s="212"/>
    </row>
    <row r="484" spans="1:11" hidden="1" outlineLevel="1">
      <c r="A484" s="86"/>
      <c r="B484" s="88"/>
      <c r="C484" s="95"/>
      <c r="D484" s="13"/>
      <c r="E484" s="13"/>
      <c r="F484" s="292"/>
      <c r="G484" s="292"/>
      <c r="H484" s="223"/>
      <c r="I484" s="13"/>
      <c r="J484" s="13"/>
      <c r="K484" s="212"/>
    </row>
    <row r="485" spans="1:11" outlineLevel="1">
      <c r="A485" s="86"/>
      <c r="B485" s="89">
        <v>635006</v>
      </c>
      <c r="C485" s="167" t="s">
        <v>311</v>
      </c>
      <c r="D485" s="13">
        <v>1859</v>
      </c>
      <c r="E485" s="13">
        <v>0</v>
      </c>
      <c r="F485" s="292">
        <v>2000</v>
      </c>
      <c r="G485" s="292">
        <v>0</v>
      </c>
      <c r="H485" s="223">
        <v>1500</v>
      </c>
      <c r="I485" s="13">
        <v>1500</v>
      </c>
      <c r="J485" s="13">
        <v>1500</v>
      </c>
      <c r="K485" s="212"/>
    </row>
    <row r="486" spans="1:11" outlineLevel="1">
      <c r="A486" s="86"/>
      <c r="B486" s="86"/>
      <c r="C486" s="136" t="s">
        <v>104</v>
      </c>
      <c r="D486" s="200">
        <f t="shared" ref="D486:J486" si="93">SUM(D483:D485)</f>
        <v>1859</v>
      </c>
      <c r="E486" s="200">
        <f t="shared" si="93"/>
        <v>144</v>
      </c>
      <c r="F486" s="200">
        <f t="shared" si="93"/>
        <v>2200</v>
      </c>
      <c r="G486" s="200">
        <f t="shared" si="93"/>
        <v>0</v>
      </c>
      <c r="H486" s="200">
        <f t="shared" si="93"/>
        <v>1600</v>
      </c>
      <c r="I486" s="200">
        <f t="shared" si="93"/>
        <v>1600</v>
      </c>
      <c r="J486" s="200">
        <f t="shared" si="93"/>
        <v>1600</v>
      </c>
      <c r="K486" s="212"/>
    </row>
    <row r="487" spans="1:11" outlineLevel="1">
      <c r="A487" s="86"/>
      <c r="B487" s="86"/>
      <c r="C487" s="136"/>
      <c r="D487" s="208"/>
      <c r="E487" s="208"/>
      <c r="F487" s="208"/>
      <c r="G487" s="208"/>
      <c r="H487" s="208"/>
      <c r="I487" s="208"/>
      <c r="J487" s="208"/>
      <c r="K487" s="212"/>
    </row>
    <row r="488" spans="1:11" hidden="1" outlineLevel="1">
      <c r="A488" s="86"/>
      <c r="B488" s="137"/>
      <c r="C488" s="137"/>
      <c r="D488" s="208"/>
      <c r="E488" s="208"/>
      <c r="F488" s="208"/>
      <c r="G488" s="208"/>
      <c r="H488" s="208"/>
      <c r="I488" s="208"/>
      <c r="J488" s="208"/>
      <c r="K488" s="212"/>
    </row>
    <row r="489" spans="1:11" hidden="1" outlineLevel="1">
      <c r="A489" s="86"/>
      <c r="B489" s="89"/>
      <c r="C489" s="90"/>
      <c r="D489" s="208"/>
      <c r="E489" s="208"/>
      <c r="F489" s="208"/>
      <c r="G489" s="208"/>
      <c r="H489" s="208"/>
      <c r="I489" s="208"/>
      <c r="J489" s="208"/>
      <c r="K489" s="212"/>
    </row>
    <row r="490" spans="1:11" hidden="1" outlineLevel="1">
      <c r="A490" s="86"/>
      <c r="B490" s="88"/>
      <c r="C490" s="95"/>
      <c r="D490" s="208"/>
      <c r="E490" s="208"/>
      <c r="F490" s="208"/>
      <c r="G490" s="208"/>
      <c r="H490" s="208"/>
      <c r="I490" s="208"/>
      <c r="J490" s="208"/>
      <c r="K490" s="212"/>
    </row>
    <row r="491" spans="1:11" hidden="1" outlineLevel="1">
      <c r="A491" s="86"/>
      <c r="B491" s="86"/>
      <c r="C491" s="136"/>
      <c r="D491" s="208"/>
      <c r="E491" s="208"/>
      <c r="F491" s="208"/>
      <c r="G491" s="208"/>
      <c r="H491" s="208"/>
      <c r="I491" s="208"/>
      <c r="J491" s="208"/>
      <c r="K491" s="212"/>
    </row>
    <row r="492" spans="1:11" outlineLevel="1">
      <c r="A492" s="87"/>
      <c r="B492" s="137">
        <v>642</v>
      </c>
      <c r="C492" s="137" t="s">
        <v>157</v>
      </c>
      <c r="D492" s="208"/>
      <c r="E492" s="208"/>
      <c r="F492" s="208"/>
      <c r="G492" s="208"/>
      <c r="H492" s="208"/>
      <c r="I492" s="208"/>
      <c r="J492" s="208"/>
      <c r="K492" s="212"/>
    </row>
    <row r="493" spans="1:11" outlineLevel="1">
      <c r="A493" s="86"/>
      <c r="B493" s="89">
        <v>642001</v>
      </c>
      <c r="C493" s="90" t="s">
        <v>132</v>
      </c>
      <c r="D493" s="13">
        <v>8254</v>
      </c>
      <c r="E493" s="13">
        <v>36248</v>
      </c>
      <c r="F493" s="292">
        <v>12950</v>
      </c>
      <c r="G493" s="292">
        <v>17440</v>
      </c>
      <c r="H493" s="223">
        <v>15000</v>
      </c>
      <c r="I493" s="13">
        <v>15000</v>
      </c>
      <c r="J493" s="13">
        <v>15000</v>
      </c>
      <c r="K493" s="212"/>
    </row>
    <row r="494" spans="1:11" outlineLevel="1">
      <c r="A494" s="86"/>
      <c r="B494" s="89">
        <v>642006</v>
      </c>
      <c r="C494" s="90" t="s">
        <v>364</v>
      </c>
      <c r="D494" s="13">
        <v>5515</v>
      </c>
      <c r="E494" s="13">
        <v>5735</v>
      </c>
      <c r="F494" s="292">
        <v>5600</v>
      </c>
      <c r="G494" s="292">
        <v>9700</v>
      </c>
      <c r="H494" s="223">
        <v>10000</v>
      </c>
      <c r="I494" s="13">
        <v>10000</v>
      </c>
      <c r="J494" s="13">
        <v>10000</v>
      </c>
      <c r="K494" s="212"/>
    </row>
    <row r="495" spans="1:11" outlineLevel="1">
      <c r="A495" s="86"/>
      <c r="B495" s="89">
        <v>642007</v>
      </c>
      <c r="C495" s="90" t="s">
        <v>232</v>
      </c>
      <c r="D495" s="13">
        <v>10000</v>
      </c>
      <c r="E495" s="13">
        <v>10000</v>
      </c>
      <c r="F495" s="292">
        <v>10000</v>
      </c>
      <c r="G495" s="292">
        <v>0</v>
      </c>
      <c r="H495" s="223">
        <v>10000</v>
      </c>
      <c r="I495" s="13">
        <v>150</v>
      </c>
      <c r="J495" s="13">
        <v>150</v>
      </c>
      <c r="K495" s="212"/>
    </row>
    <row r="496" spans="1:11" outlineLevel="1">
      <c r="A496" s="86"/>
      <c r="B496" s="86"/>
      <c r="C496" s="136" t="s">
        <v>104</v>
      </c>
      <c r="D496" s="200">
        <f t="shared" ref="D496:J496" si="94">SUM(D493:D495)</f>
        <v>23769</v>
      </c>
      <c r="E496" s="200">
        <f t="shared" si="94"/>
        <v>51983</v>
      </c>
      <c r="F496" s="200">
        <f t="shared" si="94"/>
        <v>28550</v>
      </c>
      <c r="G496" s="200">
        <f t="shared" si="94"/>
        <v>27140</v>
      </c>
      <c r="H496" s="200">
        <f t="shared" si="94"/>
        <v>35000</v>
      </c>
      <c r="I496" s="200">
        <f t="shared" si="94"/>
        <v>25150</v>
      </c>
      <c r="J496" s="200">
        <f t="shared" si="94"/>
        <v>25150</v>
      </c>
      <c r="K496" s="212"/>
    </row>
    <row r="497" spans="1:11" ht="13.5" outlineLevel="1" thickBot="1">
      <c r="A497" s="86"/>
      <c r="B497" s="86"/>
      <c r="C497" s="95"/>
      <c r="D497" s="208"/>
      <c r="E497" s="208"/>
      <c r="F497" s="208"/>
      <c r="G497" s="208"/>
      <c r="H497" s="208"/>
      <c r="I497" s="208"/>
      <c r="J497" s="208"/>
      <c r="K497" s="212"/>
    </row>
    <row r="498" spans="1:11" ht="13.5" outlineLevel="1" thickBot="1">
      <c r="A498" s="71" t="s">
        <v>70</v>
      </c>
      <c r="B498" s="75"/>
      <c r="C498" s="74"/>
      <c r="D498" s="49">
        <f t="shared" ref="D498:J498" si="95">D501</f>
        <v>282</v>
      </c>
      <c r="E498" s="49">
        <f t="shared" si="95"/>
        <v>314</v>
      </c>
      <c r="F498" s="49">
        <f t="shared" si="95"/>
        <v>360</v>
      </c>
      <c r="G498" s="49">
        <f t="shared" si="95"/>
        <v>0</v>
      </c>
      <c r="H498" s="49">
        <f t="shared" si="95"/>
        <v>360</v>
      </c>
      <c r="I498" s="49">
        <f t="shared" si="95"/>
        <v>360</v>
      </c>
      <c r="J498" s="49">
        <f t="shared" si="95"/>
        <v>360</v>
      </c>
      <c r="K498" s="212"/>
    </row>
    <row r="499" spans="1:11" outlineLevel="1">
      <c r="A499" s="87"/>
      <c r="B499" s="137">
        <v>637</v>
      </c>
      <c r="C499" s="137" t="s">
        <v>21</v>
      </c>
      <c r="D499" s="208"/>
      <c r="E499" s="208"/>
      <c r="F499" s="208"/>
      <c r="G499" s="208"/>
      <c r="H499" s="208"/>
      <c r="I499" s="208"/>
      <c r="J499" s="208"/>
      <c r="K499" s="212"/>
    </row>
    <row r="500" spans="1:11" outlineLevel="1">
      <c r="A500" s="87"/>
      <c r="B500" s="89">
        <v>637027</v>
      </c>
      <c r="C500" s="90" t="s">
        <v>233</v>
      </c>
      <c r="D500" s="13">
        <v>282</v>
      </c>
      <c r="E500" s="13">
        <v>314</v>
      </c>
      <c r="F500" s="292">
        <v>360</v>
      </c>
      <c r="G500" s="292">
        <v>0</v>
      </c>
      <c r="H500" s="223">
        <v>360</v>
      </c>
      <c r="I500" s="13">
        <v>360</v>
      </c>
      <c r="J500" s="13">
        <v>360</v>
      </c>
      <c r="K500" s="212"/>
    </row>
    <row r="501" spans="1:11" outlineLevel="1">
      <c r="A501" s="86"/>
      <c r="B501" s="88"/>
      <c r="C501" s="136" t="s">
        <v>104</v>
      </c>
      <c r="D501" s="200">
        <f t="shared" ref="D501:J501" si="96">SUM(D500)</f>
        <v>282</v>
      </c>
      <c r="E501" s="200">
        <f t="shared" si="96"/>
        <v>314</v>
      </c>
      <c r="F501" s="200">
        <f t="shared" si="96"/>
        <v>360</v>
      </c>
      <c r="G501" s="200">
        <f t="shared" si="96"/>
        <v>0</v>
      </c>
      <c r="H501" s="200">
        <f t="shared" si="96"/>
        <v>360</v>
      </c>
      <c r="I501" s="200">
        <f t="shared" si="96"/>
        <v>360</v>
      </c>
      <c r="J501" s="200">
        <f t="shared" si="96"/>
        <v>360</v>
      </c>
      <c r="K501" s="212"/>
    </row>
    <row r="502" spans="1:11" ht="13.5" outlineLevel="1" thickBot="1">
      <c r="A502" s="86"/>
      <c r="B502" s="88"/>
      <c r="C502" s="95"/>
      <c r="D502" s="208"/>
      <c r="E502" s="208"/>
      <c r="F502" s="208"/>
      <c r="G502" s="208"/>
      <c r="H502" s="208"/>
      <c r="I502" s="208"/>
      <c r="J502" s="208"/>
      <c r="K502" s="212"/>
    </row>
    <row r="503" spans="1:11" ht="13.5" outlineLevel="1" thickBot="1">
      <c r="A503" s="71" t="s">
        <v>133</v>
      </c>
      <c r="B503" s="75"/>
      <c r="C503" s="74"/>
      <c r="D503" s="49">
        <f t="shared" ref="D503:J503" si="97">D506</f>
        <v>14730</v>
      </c>
      <c r="E503" s="49">
        <f t="shared" si="97"/>
        <v>17984</v>
      </c>
      <c r="F503" s="49">
        <f t="shared" si="97"/>
        <v>20000</v>
      </c>
      <c r="G503" s="49">
        <f t="shared" si="97"/>
        <v>10000</v>
      </c>
      <c r="H503" s="49">
        <f t="shared" si="97"/>
        <v>10000</v>
      </c>
      <c r="I503" s="49">
        <f t="shared" si="97"/>
        <v>10000</v>
      </c>
      <c r="J503" s="49">
        <f t="shared" si="97"/>
        <v>10000</v>
      </c>
      <c r="K503" s="212"/>
    </row>
    <row r="504" spans="1:11" outlineLevel="1">
      <c r="A504" s="87"/>
      <c r="B504" s="137">
        <v>637</v>
      </c>
      <c r="C504" s="137" t="s">
        <v>21</v>
      </c>
      <c r="D504" s="208"/>
      <c r="E504" s="208"/>
      <c r="F504" s="208"/>
      <c r="G504" s="208"/>
      <c r="H504" s="208"/>
      <c r="I504" s="208"/>
      <c r="J504" s="208"/>
      <c r="K504" s="212"/>
    </row>
    <row r="505" spans="1:11" outlineLevel="1">
      <c r="A505" s="87"/>
      <c r="B505" s="89">
        <v>637002</v>
      </c>
      <c r="C505" s="90" t="s">
        <v>312</v>
      </c>
      <c r="D505" s="13">
        <v>14730</v>
      </c>
      <c r="E505" s="13">
        <v>17984</v>
      </c>
      <c r="F505" s="292">
        <v>20000</v>
      </c>
      <c r="G505" s="292">
        <v>10000</v>
      </c>
      <c r="H505" s="223">
        <v>10000</v>
      </c>
      <c r="I505" s="13">
        <v>10000</v>
      </c>
      <c r="J505" s="13">
        <v>10000</v>
      </c>
      <c r="K505" s="212"/>
    </row>
    <row r="506" spans="1:11" outlineLevel="1">
      <c r="A506" s="86"/>
      <c r="B506" s="88"/>
      <c r="C506" s="136" t="s">
        <v>104</v>
      </c>
      <c r="D506" s="200">
        <f t="shared" ref="D506:J506" si="98">SUM(D505)</f>
        <v>14730</v>
      </c>
      <c r="E506" s="200">
        <f t="shared" si="98"/>
        <v>17984</v>
      </c>
      <c r="F506" s="200">
        <f t="shared" si="98"/>
        <v>20000</v>
      </c>
      <c r="G506" s="200">
        <f t="shared" si="98"/>
        <v>10000</v>
      </c>
      <c r="H506" s="200">
        <f t="shared" si="98"/>
        <v>10000</v>
      </c>
      <c r="I506" s="200">
        <f t="shared" si="98"/>
        <v>10000</v>
      </c>
      <c r="J506" s="200">
        <f t="shared" si="98"/>
        <v>10000</v>
      </c>
      <c r="K506" s="212"/>
    </row>
    <row r="507" spans="1:11" ht="13.5" outlineLevel="1" thickBot="1">
      <c r="A507" s="86"/>
      <c r="B507" s="88"/>
      <c r="C507" s="95"/>
      <c r="D507" s="208"/>
      <c r="E507" s="208"/>
      <c r="F507" s="208"/>
      <c r="G507" s="208"/>
      <c r="H507" s="208"/>
      <c r="I507" s="208"/>
      <c r="J507" s="208"/>
      <c r="K507" s="212"/>
    </row>
    <row r="508" spans="1:11" ht="13.5" outlineLevel="1" thickBot="1">
      <c r="A508" s="71" t="s">
        <v>71</v>
      </c>
      <c r="B508" s="60"/>
      <c r="C508" s="61"/>
      <c r="D508" s="50">
        <f t="shared" ref="D508:J508" si="99">D517</f>
        <v>396994</v>
      </c>
      <c r="E508" s="50">
        <f t="shared" si="99"/>
        <v>483603</v>
      </c>
      <c r="F508" s="50">
        <f t="shared" si="99"/>
        <v>509166</v>
      </c>
      <c r="G508" s="50">
        <f t="shared" si="99"/>
        <v>555950</v>
      </c>
      <c r="H508" s="50">
        <f t="shared" si="99"/>
        <v>640890</v>
      </c>
      <c r="I508" s="50">
        <f t="shared" si="99"/>
        <v>636190</v>
      </c>
      <c r="J508" s="50">
        <f t="shared" si="99"/>
        <v>636190</v>
      </c>
      <c r="K508" s="212"/>
    </row>
    <row r="509" spans="1:11" outlineLevel="1">
      <c r="A509" s="86"/>
      <c r="B509" s="94"/>
      <c r="C509" s="90" t="s">
        <v>134</v>
      </c>
      <c r="D509" s="13">
        <v>341561</v>
      </c>
      <c r="E509" s="13">
        <v>392085</v>
      </c>
      <c r="F509" s="292">
        <v>467140</v>
      </c>
      <c r="G509" s="292">
        <v>505100</v>
      </c>
      <c r="H509" s="223">
        <v>584350</v>
      </c>
      <c r="I509" s="13">
        <v>584350</v>
      </c>
      <c r="J509" s="13">
        <v>584350</v>
      </c>
      <c r="K509" s="212"/>
    </row>
    <row r="510" spans="1:11" outlineLevel="1">
      <c r="A510" s="86"/>
      <c r="B510" s="94"/>
      <c r="C510" s="90" t="s">
        <v>266</v>
      </c>
      <c r="D510" s="13">
        <v>1280</v>
      </c>
      <c r="E510" s="13">
        <v>0</v>
      </c>
      <c r="F510" s="292">
        <v>0</v>
      </c>
      <c r="G510" s="292">
        <v>0</v>
      </c>
      <c r="H510" s="223">
        <v>1420</v>
      </c>
      <c r="I510" s="13">
        <v>0</v>
      </c>
      <c r="J510" s="13">
        <v>0</v>
      </c>
      <c r="K510" s="212"/>
    </row>
    <row r="511" spans="1:11" outlineLevel="1">
      <c r="A511" s="86"/>
      <c r="B511" s="94"/>
      <c r="C511" s="90" t="s">
        <v>339</v>
      </c>
      <c r="D511" s="13">
        <v>48253</v>
      </c>
      <c r="E511" s="13">
        <v>80618</v>
      </c>
      <c r="F511" s="292">
        <v>36126</v>
      </c>
      <c r="G511" s="292">
        <v>44950</v>
      </c>
      <c r="H511" s="223">
        <v>37420</v>
      </c>
      <c r="I511" s="13">
        <v>37420</v>
      </c>
      <c r="J511" s="13">
        <v>37420</v>
      </c>
      <c r="K511" s="212"/>
    </row>
    <row r="512" spans="1:11" outlineLevel="1">
      <c r="A512" s="86"/>
      <c r="B512" s="94"/>
      <c r="C512" s="90" t="s">
        <v>391</v>
      </c>
      <c r="D512" s="14">
        <v>0</v>
      </c>
      <c r="E512" s="14">
        <v>0</v>
      </c>
      <c r="F512" s="293">
        <v>0</v>
      </c>
      <c r="G512" s="293">
        <v>0</v>
      </c>
      <c r="H512" s="272">
        <v>3280</v>
      </c>
      <c r="I512" s="14">
        <v>0</v>
      </c>
      <c r="J512" s="14">
        <v>0</v>
      </c>
      <c r="K512" s="212"/>
    </row>
    <row r="513" spans="1:11" outlineLevel="1">
      <c r="A513" s="86"/>
      <c r="B513" s="94"/>
      <c r="C513" s="90" t="s">
        <v>390</v>
      </c>
      <c r="D513" s="14">
        <v>0</v>
      </c>
      <c r="E513" s="14">
        <v>0</v>
      </c>
      <c r="F513" s="293">
        <v>0</v>
      </c>
      <c r="G513" s="293">
        <v>0</v>
      </c>
      <c r="H513" s="272">
        <v>8520</v>
      </c>
      <c r="I513" s="14">
        <v>8520</v>
      </c>
      <c r="J513" s="14">
        <v>8520</v>
      </c>
      <c r="K513" s="212"/>
    </row>
    <row r="514" spans="1:11" outlineLevel="1">
      <c r="A514" s="86"/>
      <c r="B514" s="94"/>
      <c r="C514" s="90" t="s">
        <v>224</v>
      </c>
      <c r="D514" s="14">
        <v>5900</v>
      </c>
      <c r="E514" s="14">
        <v>5900</v>
      </c>
      <c r="F514" s="293">
        <v>5900</v>
      </c>
      <c r="G514" s="293">
        <v>5900</v>
      </c>
      <c r="H514" s="272">
        <v>5900</v>
      </c>
      <c r="I514" s="14">
        <v>5900</v>
      </c>
      <c r="J514" s="14">
        <v>5900</v>
      </c>
      <c r="K514" s="212"/>
    </row>
    <row r="515" spans="1:11" outlineLevel="1">
      <c r="A515" s="86"/>
      <c r="B515" s="94"/>
      <c r="C515" s="90" t="s">
        <v>345</v>
      </c>
      <c r="D515" s="14">
        <v>0</v>
      </c>
      <c r="E515" s="14">
        <v>0</v>
      </c>
      <c r="F515" s="293">
        <v>0</v>
      </c>
      <c r="G515" s="293">
        <v>0</v>
      </c>
      <c r="H515" s="272">
        <v>0</v>
      </c>
      <c r="I515" s="14">
        <v>0</v>
      </c>
      <c r="J515" s="13">
        <v>0</v>
      </c>
      <c r="K515" s="212"/>
    </row>
    <row r="516" spans="1:11" outlineLevel="1">
      <c r="A516" s="86"/>
      <c r="B516" s="94"/>
      <c r="C516" s="90" t="s">
        <v>25</v>
      </c>
      <c r="D516" s="14">
        <v>0</v>
      </c>
      <c r="E516" s="14">
        <v>5000</v>
      </c>
      <c r="F516" s="293">
        <v>0</v>
      </c>
      <c r="G516" s="293">
        <v>0</v>
      </c>
      <c r="H516" s="272">
        <v>0</v>
      </c>
      <c r="I516" s="14">
        <v>0</v>
      </c>
      <c r="J516" s="13">
        <v>0</v>
      </c>
      <c r="K516" s="212"/>
    </row>
    <row r="517" spans="1:11" outlineLevel="1">
      <c r="A517" s="86"/>
      <c r="B517" s="88"/>
      <c r="C517" s="136" t="s">
        <v>104</v>
      </c>
      <c r="D517" s="176">
        <f t="shared" ref="D517:J517" si="100">SUM(D509:D516)</f>
        <v>396994</v>
      </c>
      <c r="E517" s="176">
        <f t="shared" si="100"/>
        <v>483603</v>
      </c>
      <c r="F517" s="176">
        <f t="shared" si="100"/>
        <v>509166</v>
      </c>
      <c r="G517" s="176">
        <f t="shared" si="100"/>
        <v>555950</v>
      </c>
      <c r="H517" s="176">
        <f t="shared" si="100"/>
        <v>640890</v>
      </c>
      <c r="I517" s="176">
        <f t="shared" si="100"/>
        <v>636190</v>
      </c>
      <c r="J517" s="176">
        <f t="shared" si="100"/>
        <v>636190</v>
      </c>
      <c r="K517" s="212"/>
    </row>
    <row r="518" spans="1:11" ht="13.5" outlineLevel="1" thickBot="1">
      <c r="A518" s="86"/>
      <c r="B518" s="86"/>
      <c r="C518" s="95"/>
      <c r="D518" s="208"/>
      <c r="E518" s="208"/>
      <c r="F518" s="208"/>
      <c r="G518" s="208"/>
      <c r="H518" s="208"/>
      <c r="I518" s="208"/>
      <c r="J518" s="208"/>
      <c r="K518" s="212"/>
    </row>
    <row r="519" spans="1:11" ht="13.5" outlineLevel="1" thickBot="1">
      <c r="A519" s="76" t="s">
        <v>72</v>
      </c>
      <c r="B519" s="81"/>
      <c r="C519" s="77"/>
      <c r="D519" s="50">
        <f t="shared" ref="D519:J519" si="101">D524</f>
        <v>679486</v>
      </c>
      <c r="E519" s="50">
        <f t="shared" si="101"/>
        <v>743960</v>
      </c>
      <c r="F519" s="50">
        <f t="shared" si="101"/>
        <v>764892</v>
      </c>
      <c r="G519" s="50">
        <f t="shared" si="101"/>
        <v>856870</v>
      </c>
      <c r="H519" s="50">
        <f t="shared" si="101"/>
        <v>1023100</v>
      </c>
      <c r="I519" s="50">
        <f t="shared" si="101"/>
        <v>920360</v>
      </c>
      <c r="J519" s="50">
        <f t="shared" si="101"/>
        <v>920360</v>
      </c>
      <c r="K519" s="212"/>
    </row>
    <row r="520" spans="1:11" outlineLevel="1">
      <c r="A520" s="86"/>
      <c r="B520" s="94"/>
      <c r="C520" s="90" t="s">
        <v>135</v>
      </c>
      <c r="D520" s="13">
        <v>679486</v>
      </c>
      <c r="E520" s="13">
        <v>670382</v>
      </c>
      <c r="F520" s="292">
        <v>662882</v>
      </c>
      <c r="G520" s="292">
        <v>710670</v>
      </c>
      <c r="H520" s="223">
        <v>776130</v>
      </c>
      <c r="I520" s="13">
        <v>776130</v>
      </c>
      <c r="J520" s="13">
        <v>776130</v>
      </c>
      <c r="K520" s="212"/>
    </row>
    <row r="521" spans="1:11" outlineLevel="1">
      <c r="A521" s="86"/>
      <c r="B521" s="94"/>
      <c r="C521" s="90" t="s">
        <v>340</v>
      </c>
      <c r="D521" s="13">
        <v>0</v>
      </c>
      <c r="E521" s="13">
        <v>70233</v>
      </c>
      <c r="F521" s="292">
        <v>102010</v>
      </c>
      <c r="G521" s="292">
        <v>144230</v>
      </c>
      <c r="H521" s="223">
        <v>245000</v>
      </c>
      <c r="I521" s="13">
        <v>144230</v>
      </c>
      <c r="J521" s="13">
        <v>144230</v>
      </c>
      <c r="K521" s="212"/>
    </row>
    <row r="522" spans="1:11" outlineLevel="1">
      <c r="A522" s="86"/>
      <c r="B522" s="89">
        <v>635006</v>
      </c>
      <c r="C522" s="90" t="s">
        <v>313</v>
      </c>
      <c r="D522" s="13">
        <v>0</v>
      </c>
      <c r="E522" s="13">
        <v>0</v>
      </c>
      <c r="F522" s="292">
        <v>0</v>
      </c>
      <c r="G522" s="292">
        <v>0</v>
      </c>
      <c r="H522" s="223">
        <v>0</v>
      </c>
      <c r="I522" s="13">
        <v>0</v>
      </c>
      <c r="J522" s="13">
        <v>0</v>
      </c>
      <c r="K522" s="212"/>
    </row>
    <row r="523" spans="1:11" outlineLevel="1">
      <c r="A523" s="86"/>
      <c r="B523" s="89">
        <v>811005</v>
      </c>
      <c r="C523" s="90" t="s">
        <v>372</v>
      </c>
      <c r="D523" s="13">
        <v>0</v>
      </c>
      <c r="E523" s="13">
        <v>3345</v>
      </c>
      <c r="F523" s="292">
        <v>0</v>
      </c>
      <c r="G523" s="292">
        <v>1970</v>
      </c>
      <c r="H523" s="223">
        <v>1970</v>
      </c>
      <c r="I523" s="13">
        <v>0</v>
      </c>
      <c r="J523" s="13">
        <v>0</v>
      </c>
      <c r="K523" s="212"/>
    </row>
    <row r="524" spans="1:11" outlineLevel="1">
      <c r="A524" s="86"/>
      <c r="B524" s="88"/>
      <c r="C524" s="136" t="s">
        <v>104</v>
      </c>
      <c r="D524" s="200">
        <f t="shared" ref="D524:J524" si="102">SUM(D520:D523)</f>
        <v>679486</v>
      </c>
      <c r="E524" s="200">
        <f t="shared" si="102"/>
        <v>743960</v>
      </c>
      <c r="F524" s="200">
        <f t="shared" si="102"/>
        <v>764892</v>
      </c>
      <c r="G524" s="200">
        <f t="shared" si="102"/>
        <v>856870</v>
      </c>
      <c r="H524" s="200">
        <f>SUM(H520:H523)</f>
        <v>1023100</v>
      </c>
      <c r="I524" s="200">
        <f t="shared" si="102"/>
        <v>920360</v>
      </c>
      <c r="J524" s="200">
        <f t="shared" si="102"/>
        <v>920360</v>
      </c>
      <c r="K524" s="212"/>
    </row>
    <row r="525" spans="1:11" ht="13.5" outlineLevel="1" thickBot="1">
      <c r="A525" s="86"/>
      <c r="B525" s="86"/>
      <c r="C525" s="95"/>
      <c r="D525" s="208"/>
      <c r="E525" s="208"/>
      <c r="F525" s="208"/>
      <c r="G525" s="208"/>
      <c r="H525" s="208"/>
      <c r="I525" s="208"/>
      <c r="J525" s="208"/>
      <c r="K525" s="212"/>
    </row>
    <row r="526" spans="1:11" ht="13.5" outlineLevel="1" thickBot="1">
      <c r="A526" s="76" t="s">
        <v>136</v>
      </c>
      <c r="B526" s="75"/>
      <c r="C526" s="74"/>
      <c r="D526" s="49">
        <f t="shared" ref="D526:J526" si="103">D528</f>
        <v>260</v>
      </c>
      <c r="E526" s="49">
        <f t="shared" si="103"/>
        <v>539</v>
      </c>
      <c r="F526" s="49">
        <f t="shared" si="103"/>
        <v>550</v>
      </c>
      <c r="G526" s="49">
        <f t="shared" si="103"/>
        <v>50</v>
      </c>
      <c r="H526" s="49">
        <f t="shared" si="103"/>
        <v>550</v>
      </c>
      <c r="I526" s="49">
        <f t="shared" si="103"/>
        <v>550</v>
      </c>
      <c r="J526" s="49">
        <f t="shared" si="103"/>
        <v>550</v>
      </c>
      <c r="K526" s="212"/>
    </row>
    <row r="527" spans="1:11" outlineLevel="1">
      <c r="A527" s="87"/>
      <c r="B527" s="137">
        <v>637</v>
      </c>
      <c r="C527" s="137" t="s">
        <v>21</v>
      </c>
      <c r="D527" s="208"/>
      <c r="E527" s="208"/>
      <c r="F527" s="208"/>
      <c r="G527" s="208"/>
      <c r="H527" s="208"/>
      <c r="I527" s="208"/>
      <c r="J527" s="208"/>
      <c r="K527" s="212"/>
    </row>
    <row r="528" spans="1:11" outlineLevel="1">
      <c r="A528" s="87"/>
      <c r="B528" s="89">
        <v>637001</v>
      </c>
      <c r="C528" s="90" t="s">
        <v>137</v>
      </c>
      <c r="D528" s="13">
        <v>260</v>
      </c>
      <c r="E528" s="13">
        <v>539</v>
      </c>
      <c r="F528" s="292">
        <v>550</v>
      </c>
      <c r="G528" s="292">
        <v>50</v>
      </c>
      <c r="H528" s="223">
        <v>550</v>
      </c>
      <c r="I528" s="13">
        <v>550</v>
      </c>
      <c r="J528" s="13">
        <v>550</v>
      </c>
      <c r="K528" s="212"/>
    </row>
    <row r="529" spans="1:11" outlineLevel="1">
      <c r="A529" s="86"/>
      <c r="B529" s="88"/>
      <c r="C529" s="136" t="s">
        <v>104</v>
      </c>
      <c r="D529" s="205">
        <f t="shared" ref="D529:J529" si="104">SUM(D528)</f>
        <v>260</v>
      </c>
      <c r="E529" s="205">
        <f t="shared" si="104"/>
        <v>539</v>
      </c>
      <c r="F529" s="205">
        <f t="shared" si="104"/>
        <v>550</v>
      </c>
      <c r="G529" s="205">
        <f t="shared" si="104"/>
        <v>50</v>
      </c>
      <c r="H529" s="205">
        <f t="shared" si="104"/>
        <v>550</v>
      </c>
      <c r="I529" s="205">
        <f t="shared" si="104"/>
        <v>550</v>
      </c>
      <c r="J529" s="205">
        <f t="shared" si="104"/>
        <v>550</v>
      </c>
      <c r="K529" s="212"/>
    </row>
    <row r="530" spans="1:11" ht="13.5" outlineLevel="1" thickBot="1">
      <c r="A530" s="86"/>
      <c r="B530" s="86"/>
      <c r="C530" s="95"/>
      <c r="D530" s="208"/>
      <c r="E530" s="208"/>
      <c r="F530" s="208"/>
      <c r="G530" s="208"/>
      <c r="H530" s="208"/>
      <c r="I530" s="208"/>
      <c r="J530" s="208"/>
      <c r="K530" s="212"/>
    </row>
    <row r="531" spans="1:11" ht="13.5" outlineLevel="1" thickBot="1">
      <c r="A531" s="76" t="s">
        <v>138</v>
      </c>
      <c r="B531" s="75"/>
      <c r="C531" s="74"/>
      <c r="D531" s="49">
        <f t="shared" ref="D531:J531" si="105">D533</f>
        <v>953</v>
      </c>
      <c r="E531" s="49">
        <f t="shared" si="105"/>
        <v>996</v>
      </c>
      <c r="F531" s="49">
        <f t="shared" si="105"/>
        <v>1000</v>
      </c>
      <c r="G531" s="49">
        <f t="shared" si="105"/>
        <v>1700</v>
      </c>
      <c r="H531" s="49">
        <f t="shared" si="105"/>
        <v>1500</v>
      </c>
      <c r="I531" s="49">
        <f t="shared" si="105"/>
        <v>1000</v>
      </c>
      <c r="J531" s="49">
        <f t="shared" si="105"/>
        <v>1000</v>
      </c>
      <c r="K531" s="212"/>
    </row>
    <row r="532" spans="1:11" outlineLevel="1">
      <c r="A532" s="87"/>
      <c r="B532" s="137">
        <v>637</v>
      </c>
      <c r="C532" s="137" t="s">
        <v>21</v>
      </c>
      <c r="D532" s="208"/>
      <c r="E532" s="208"/>
      <c r="F532" s="208"/>
      <c r="G532" s="208"/>
      <c r="H532" s="208"/>
      <c r="I532" s="208"/>
      <c r="J532" s="208"/>
      <c r="K532" s="212"/>
    </row>
    <row r="533" spans="1:11" outlineLevel="1">
      <c r="A533" s="87"/>
      <c r="B533" s="89">
        <v>637004</v>
      </c>
      <c r="C533" s="90" t="s">
        <v>139</v>
      </c>
      <c r="D533" s="13">
        <v>953</v>
      </c>
      <c r="E533" s="13">
        <v>996</v>
      </c>
      <c r="F533" s="292">
        <v>1000</v>
      </c>
      <c r="G533" s="292">
        <v>1700</v>
      </c>
      <c r="H533" s="223">
        <v>1500</v>
      </c>
      <c r="I533" s="13">
        <v>1000</v>
      </c>
      <c r="J533" s="13">
        <v>1000</v>
      </c>
      <c r="K533" s="212"/>
    </row>
    <row r="534" spans="1:11" outlineLevel="1">
      <c r="A534" s="86"/>
      <c r="B534" s="88"/>
      <c r="C534" s="136" t="s">
        <v>104</v>
      </c>
      <c r="D534" s="200">
        <f t="shared" ref="D534:J534" si="106">SUM(D533)</f>
        <v>953</v>
      </c>
      <c r="E534" s="200">
        <f t="shared" si="106"/>
        <v>996</v>
      </c>
      <c r="F534" s="200">
        <f t="shared" si="106"/>
        <v>1000</v>
      </c>
      <c r="G534" s="200">
        <f t="shared" si="106"/>
        <v>1700</v>
      </c>
      <c r="H534" s="200">
        <f t="shared" si="106"/>
        <v>1500</v>
      </c>
      <c r="I534" s="200">
        <f t="shared" si="106"/>
        <v>1000</v>
      </c>
      <c r="J534" s="200">
        <f t="shared" si="106"/>
        <v>1000</v>
      </c>
      <c r="K534" s="212"/>
    </row>
    <row r="535" spans="1:11" ht="13.5" outlineLevel="1" thickBot="1">
      <c r="A535" s="86"/>
      <c r="B535" s="86"/>
      <c r="C535" s="95"/>
      <c r="D535" s="208"/>
      <c r="E535" s="208"/>
      <c r="F535" s="208"/>
      <c r="G535" s="208"/>
      <c r="H535" s="208"/>
      <c r="I535" s="208"/>
      <c r="J535" s="208"/>
      <c r="K535" s="212"/>
    </row>
    <row r="536" spans="1:11" ht="13.5" outlineLevel="1" thickBot="1">
      <c r="A536" s="76" t="s">
        <v>238</v>
      </c>
      <c r="B536" s="75"/>
      <c r="C536" s="74"/>
      <c r="D536" s="49">
        <f t="shared" ref="D536:J536" si="107">D540+D545</f>
        <v>0</v>
      </c>
      <c r="E536" s="49">
        <f t="shared" si="107"/>
        <v>17276</v>
      </c>
      <c r="F536" s="49">
        <f t="shared" si="107"/>
        <v>21000</v>
      </c>
      <c r="G536" s="49">
        <f t="shared" si="107"/>
        <v>13000</v>
      </c>
      <c r="H536" s="49">
        <f t="shared" si="107"/>
        <v>46000</v>
      </c>
      <c r="I536" s="49">
        <f t="shared" si="107"/>
        <v>46000</v>
      </c>
      <c r="J536" s="49">
        <f t="shared" si="107"/>
        <v>46000</v>
      </c>
      <c r="K536" s="212"/>
    </row>
    <row r="537" spans="1:11" outlineLevel="1">
      <c r="A537" s="115"/>
      <c r="B537" s="137">
        <v>635</v>
      </c>
      <c r="C537" s="137" t="s">
        <v>20</v>
      </c>
      <c r="D537" s="208"/>
      <c r="E537" s="208"/>
      <c r="F537" s="208"/>
      <c r="G537" s="208"/>
      <c r="H537" s="208"/>
      <c r="I537" s="208"/>
      <c r="J537" s="208"/>
      <c r="K537" s="212"/>
    </row>
    <row r="538" spans="1:11" outlineLevel="1">
      <c r="A538" s="114"/>
      <c r="B538" s="89">
        <v>635006</v>
      </c>
      <c r="C538" s="90" t="s">
        <v>195</v>
      </c>
      <c r="D538" s="13">
        <v>0</v>
      </c>
      <c r="E538" s="13">
        <v>12051</v>
      </c>
      <c r="F538" s="292">
        <v>1000</v>
      </c>
      <c r="G538" s="292">
        <v>0</v>
      </c>
      <c r="H538" s="223">
        <v>1000</v>
      </c>
      <c r="I538" s="13">
        <v>1000</v>
      </c>
      <c r="J538" s="13">
        <v>1000</v>
      </c>
      <c r="K538" s="212"/>
    </row>
    <row r="539" spans="1:11" outlineLevel="1">
      <c r="A539" s="114"/>
      <c r="B539" s="89">
        <v>635004</v>
      </c>
      <c r="C539" s="24" t="s">
        <v>222</v>
      </c>
      <c r="D539" s="13">
        <v>0</v>
      </c>
      <c r="E539" s="13">
        <v>0</v>
      </c>
      <c r="F539" s="292">
        <v>0</v>
      </c>
      <c r="G539" s="292">
        <v>0</v>
      </c>
      <c r="H539" s="223">
        <v>0</v>
      </c>
      <c r="I539" s="13">
        <v>0</v>
      </c>
      <c r="J539" s="13">
        <v>0</v>
      </c>
      <c r="K539" s="212"/>
    </row>
    <row r="540" spans="1:11" outlineLevel="1">
      <c r="A540" s="115"/>
      <c r="B540" s="88"/>
      <c r="C540" s="136" t="s">
        <v>104</v>
      </c>
      <c r="D540" s="200">
        <f t="shared" ref="D540:J540" si="108">SUM(D538:D539)</f>
        <v>0</v>
      </c>
      <c r="E540" s="200">
        <f t="shared" si="108"/>
        <v>12051</v>
      </c>
      <c r="F540" s="200">
        <f t="shared" si="108"/>
        <v>1000</v>
      </c>
      <c r="G540" s="200">
        <f t="shared" si="108"/>
        <v>0</v>
      </c>
      <c r="H540" s="200">
        <f t="shared" si="108"/>
        <v>1000</v>
      </c>
      <c r="I540" s="200">
        <f t="shared" si="108"/>
        <v>1000</v>
      </c>
      <c r="J540" s="200">
        <f t="shared" si="108"/>
        <v>1000</v>
      </c>
      <c r="K540" s="212"/>
    </row>
    <row r="541" spans="1:11" outlineLevel="1">
      <c r="A541" s="115"/>
      <c r="B541" s="88"/>
      <c r="C541" s="84"/>
      <c r="D541" s="208"/>
      <c r="E541" s="208"/>
      <c r="F541" s="208"/>
      <c r="G541" s="208"/>
      <c r="H541" s="208"/>
      <c r="I541" s="208"/>
      <c r="J541" s="208"/>
      <c r="K541" s="212"/>
    </row>
    <row r="542" spans="1:11" outlineLevel="1">
      <c r="A542" s="114"/>
      <c r="B542" s="144">
        <v>637</v>
      </c>
      <c r="C542" s="142" t="s">
        <v>21</v>
      </c>
      <c r="D542" s="208"/>
      <c r="E542" s="208"/>
      <c r="F542" s="208"/>
      <c r="G542" s="208"/>
      <c r="H542" s="208"/>
      <c r="I542" s="208"/>
      <c r="J542" s="208"/>
      <c r="K542" s="212"/>
    </row>
    <row r="543" spans="1:11" outlineLevel="1">
      <c r="A543" s="114"/>
      <c r="B543" s="89">
        <v>637004</v>
      </c>
      <c r="C543" s="100" t="s">
        <v>363</v>
      </c>
      <c r="D543" s="13">
        <v>0</v>
      </c>
      <c r="E543" s="13">
        <v>5225</v>
      </c>
      <c r="F543" s="292">
        <v>20000</v>
      </c>
      <c r="G543" s="292">
        <v>13000</v>
      </c>
      <c r="H543" s="223">
        <v>20000</v>
      </c>
      <c r="I543" s="13">
        <v>20000</v>
      </c>
      <c r="J543" s="13">
        <v>20000</v>
      </c>
      <c r="K543" s="212"/>
    </row>
    <row r="544" spans="1:11" outlineLevel="1">
      <c r="A544" s="114"/>
      <c r="B544" s="89" t="s">
        <v>385</v>
      </c>
      <c r="C544" s="90" t="s">
        <v>384</v>
      </c>
      <c r="D544" s="13">
        <v>0</v>
      </c>
      <c r="E544" s="13">
        <v>0</v>
      </c>
      <c r="F544" s="292">
        <v>0</v>
      </c>
      <c r="G544" s="292">
        <v>0</v>
      </c>
      <c r="H544" s="223">
        <v>25000</v>
      </c>
      <c r="I544" s="13">
        <v>25000</v>
      </c>
      <c r="J544" s="13">
        <v>25000</v>
      </c>
      <c r="K544" s="212"/>
    </row>
    <row r="545" spans="1:11" outlineLevel="1">
      <c r="A545" s="85"/>
      <c r="B545" s="86"/>
      <c r="C545" s="136" t="s">
        <v>104</v>
      </c>
      <c r="D545" s="200">
        <f t="shared" ref="D545:G545" si="109">SUM(D543)</f>
        <v>0</v>
      </c>
      <c r="E545" s="200">
        <f t="shared" si="109"/>
        <v>5225</v>
      </c>
      <c r="F545" s="200">
        <f t="shared" si="109"/>
        <v>20000</v>
      </c>
      <c r="G545" s="200">
        <f t="shared" si="109"/>
        <v>13000</v>
      </c>
      <c r="H545" s="200">
        <f>SUM(H543:H544)</f>
        <v>45000</v>
      </c>
      <c r="I545" s="200">
        <f t="shared" ref="I545:J545" si="110">SUM(I543:I544)</f>
        <v>45000</v>
      </c>
      <c r="J545" s="200">
        <f t="shared" si="110"/>
        <v>45000</v>
      </c>
      <c r="K545" s="212"/>
    </row>
    <row r="546" spans="1:11" ht="13.5" outlineLevel="1" thickBot="1">
      <c r="A546" s="85"/>
      <c r="B546" s="86"/>
      <c r="C546" s="95"/>
      <c r="D546" s="208"/>
      <c r="E546" s="208"/>
      <c r="F546" s="208"/>
      <c r="G546" s="208"/>
      <c r="H546" s="208"/>
      <c r="I546" s="208"/>
      <c r="J546" s="208"/>
      <c r="K546" s="212"/>
    </row>
    <row r="547" spans="1:11" ht="13.5" outlineLevel="1" thickBot="1">
      <c r="A547" s="76" t="s">
        <v>352</v>
      </c>
      <c r="B547" s="75"/>
      <c r="C547" s="74"/>
      <c r="D547" s="50">
        <f t="shared" ref="D547:J547" si="111">D551+D562+D567</f>
        <v>6137</v>
      </c>
      <c r="E547" s="50">
        <f t="shared" si="111"/>
        <v>16896</v>
      </c>
      <c r="F547" s="50">
        <f t="shared" si="111"/>
        <v>24420</v>
      </c>
      <c r="G547" s="50">
        <f t="shared" si="111"/>
        <v>24060</v>
      </c>
      <c r="H547" s="50">
        <f t="shared" si="111"/>
        <v>28160</v>
      </c>
      <c r="I547" s="50">
        <f t="shared" si="111"/>
        <v>28160</v>
      </c>
      <c r="J547" s="50">
        <f t="shared" si="111"/>
        <v>28160</v>
      </c>
      <c r="K547" s="212"/>
    </row>
    <row r="548" spans="1:11" outlineLevel="1">
      <c r="A548" s="86"/>
      <c r="B548" s="104">
        <v>611</v>
      </c>
      <c r="C548" s="90" t="s">
        <v>26</v>
      </c>
      <c r="D548" s="13">
        <v>4488</v>
      </c>
      <c r="E548" s="13">
        <v>11756</v>
      </c>
      <c r="F548" s="292">
        <v>17810</v>
      </c>
      <c r="G548" s="292">
        <v>17810</v>
      </c>
      <c r="H548" s="223">
        <v>20610</v>
      </c>
      <c r="I548" s="13">
        <v>20610</v>
      </c>
      <c r="J548" s="13">
        <v>20610</v>
      </c>
      <c r="K548" s="212"/>
    </row>
    <row r="549" spans="1:11" hidden="1" outlineLevel="1">
      <c r="A549" s="86"/>
      <c r="B549" s="104">
        <v>612</v>
      </c>
      <c r="C549" s="104" t="s">
        <v>98</v>
      </c>
      <c r="D549" s="204"/>
      <c r="E549" s="204"/>
      <c r="F549" s="294"/>
      <c r="G549" s="294"/>
      <c r="H549" s="303"/>
      <c r="I549" s="204"/>
      <c r="J549" s="204"/>
      <c r="K549" s="212"/>
    </row>
    <row r="550" spans="1:11" outlineLevel="1">
      <c r="A550" s="86"/>
      <c r="B550" s="104">
        <v>614</v>
      </c>
      <c r="C550" s="216" t="s">
        <v>199</v>
      </c>
      <c r="D550" s="13">
        <v>0</v>
      </c>
      <c r="E550" s="13">
        <v>0</v>
      </c>
      <c r="F550" s="292">
        <v>0</v>
      </c>
      <c r="G550" s="292">
        <v>0</v>
      </c>
      <c r="H550" s="223">
        <v>0</v>
      </c>
      <c r="I550" s="13">
        <v>0</v>
      </c>
      <c r="J550" s="13">
        <v>0</v>
      </c>
      <c r="K550" s="212"/>
    </row>
    <row r="551" spans="1:11" outlineLevel="1">
      <c r="A551" s="86"/>
      <c r="B551" s="110"/>
      <c r="C551" s="136" t="s">
        <v>104</v>
      </c>
      <c r="D551" s="200">
        <f t="shared" ref="D551" si="112">SUM(D548:D549)</f>
        <v>4488</v>
      </c>
      <c r="E551" s="200">
        <f>SUM(E548:E550)</f>
        <v>11756</v>
      </c>
      <c r="F551" s="200">
        <f t="shared" ref="F551:J551" si="113">SUM(F548:F550)</f>
        <v>17810</v>
      </c>
      <c r="G551" s="200">
        <f t="shared" si="113"/>
        <v>17810</v>
      </c>
      <c r="H551" s="200">
        <f t="shared" si="113"/>
        <v>20610</v>
      </c>
      <c r="I551" s="200">
        <f t="shared" si="113"/>
        <v>20610</v>
      </c>
      <c r="J551" s="200">
        <f t="shared" si="113"/>
        <v>20610</v>
      </c>
      <c r="K551" s="212"/>
    </row>
    <row r="552" spans="1:11" outlineLevel="1">
      <c r="A552" s="86"/>
      <c r="B552" s="110"/>
      <c r="C552" s="84"/>
      <c r="D552" s="208"/>
      <c r="E552" s="208"/>
      <c r="F552" s="208"/>
      <c r="G552" s="208"/>
      <c r="H552" s="208"/>
      <c r="I552" s="208"/>
      <c r="J552" s="208"/>
      <c r="K552" s="212"/>
    </row>
    <row r="553" spans="1:11" outlineLevel="1">
      <c r="A553" s="86"/>
      <c r="B553" s="137">
        <v>620</v>
      </c>
      <c r="C553" s="142" t="s">
        <v>116</v>
      </c>
      <c r="D553" s="208"/>
      <c r="E553" s="208"/>
      <c r="F553" s="208"/>
      <c r="G553" s="208"/>
      <c r="H553" s="208"/>
      <c r="I553" s="208"/>
      <c r="J553" s="208"/>
      <c r="K553" s="212"/>
    </row>
    <row r="554" spans="1:11" outlineLevel="1">
      <c r="A554" s="86"/>
      <c r="B554" s="104">
        <v>621</v>
      </c>
      <c r="C554" s="104" t="s">
        <v>99</v>
      </c>
      <c r="D554" s="13">
        <v>472</v>
      </c>
      <c r="E554" s="13">
        <v>1245</v>
      </c>
      <c r="F554" s="292">
        <v>1780</v>
      </c>
      <c r="G554" s="292">
        <v>1780</v>
      </c>
      <c r="H554" s="223">
        <v>2060</v>
      </c>
      <c r="I554" s="13">
        <v>2060</v>
      </c>
      <c r="J554" s="13">
        <v>2060</v>
      </c>
      <c r="K554" s="212"/>
    </row>
    <row r="555" spans="1:11" hidden="1" outlineLevel="1">
      <c r="A555" s="86"/>
      <c r="B555" s="104">
        <v>622</v>
      </c>
      <c r="C555" s="104" t="s">
        <v>105</v>
      </c>
      <c r="D555" s="13"/>
      <c r="E555" s="13"/>
      <c r="F555" s="292"/>
      <c r="G555" s="292"/>
      <c r="H555" s="223"/>
      <c r="I555" s="13"/>
      <c r="J555" s="13"/>
      <c r="K555" s="212"/>
    </row>
    <row r="556" spans="1:11" outlineLevel="1">
      <c r="A556" s="86"/>
      <c r="B556" s="98">
        <v>625001</v>
      </c>
      <c r="C556" s="104" t="s">
        <v>27</v>
      </c>
      <c r="D556" s="13">
        <v>66</v>
      </c>
      <c r="E556" s="13">
        <v>174</v>
      </c>
      <c r="F556" s="292">
        <v>250</v>
      </c>
      <c r="G556" s="292">
        <v>250</v>
      </c>
      <c r="H556" s="223">
        <v>290</v>
      </c>
      <c r="I556" s="13">
        <v>290</v>
      </c>
      <c r="J556" s="13">
        <v>290</v>
      </c>
      <c r="K556" s="212"/>
    </row>
    <row r="557" spans="1:11" outlineLevel="1">
      <c r="A557" s="86"/>
      <c r="B557" s="98">
        <v>625002</v>
      </c>
      <c r="C557" s="104" t="s">
        <v>28</v>
      </c>
      <c r="D557" s="13">
        <v>661</v>
      </c>
      <c r="E557" s="13">
        <v>1752</v>
      </c>
      <c r="F557" s="292">
        <v>2500</v>
      </c>
      <c r="G557" s="292">
        <v>2500</v>
      </c>
      <c r="H557" s="223">
        <v>2890</v>
      </c>
      <c r="I557" s="13">
        <v>2890</v>
      </c>
      <c r="J557" s="13">
        <v>2890</v>
      </c>
      <c r="K557" s="212"/>
    </row>
    <row r="558" spans="1:11" outlineLevel="1">
      <c r="A558" s="86"/>
      <c r="B558" s="98">
        <v>625003</v>
      </c>
      <c r="C558" s="104" t="s">
        <v>29</v>
      </c>
      <c r="D558" s="13">
        <v>38</v>
      </c>
      <c r="E558" s="13">
        <v>100</v>
      </c>
      <c r="F558" s="292">
        <v>150</v>
      </c>
      <c r="G558" s="292">
        <v>150</v>
      </c>
      <c r="H558" s="223">
        <v>170</v>
      </c>
      <c r="I558" s="13">
        <v>170</v>
      </c>
      <c r="J558" s="13">
        <v>170</v>
      </c>
      <c r="K558" s="212"/>
    </row>
    <row r="559" spans="1:11" outlineLevel="1">
      <c r="A559" s="86"/>
      <c r="B559" s="98">
        <v>625004</v>
      </c>
      <c r="C559" s="104" t="s">
        <v>30</v>
      </c>
      <c r="D559" s="13">
        <v>141</v>
      </c>
      <c r="E559" s="13">
        <v>373</v>
      </c>
      <c r="F559" s="292">
        <v>540</v>
      </c>
      <c r="G559" s="292">
        <v>540</v>
      </c>
      <c r="H559" s="223">
        <v>600</v>
      </c>
      <c r="I559" s="13">
        <v>600</v>
      </c>
      <c r="J559" s="13">
        <v>600</v>
      </c>
      <c r="K559" s="212"/>
    </row>
    <row r="560" spans="1:11" outlineLevel="1">
      <c r="A560" s="86"/>
      <c r="B560" s="98">
        <v>625005</v>
      </c>
      <c r="C560" s="104" t="s">
        <v>31</v>
      </c>
      <c r="D560" s="13">
        <v>47</v>
      </c>
      <c r="E560" s="13">
        <v>124</v>
      </c>
      <c r="F560" s="292">
        <v>180</v>
      </c>
      <c r="G560" s="292">
        <v>180</v>
      </c>
      <c r="H560" s="223">
        <v>200</v>
      </c>
      <c r="I560" s="13">
        <v>200</v>
      </c>
      <c r="J560" s="13">
        <v>200</v>
      </c>
      <c r="K560" s="212"/>
    </row>
    <row r="561" spans="1:11" outlineLevel="1">
      <c r="A561" s="86"/>
      <c r="B561" s="98">
        <v>625007</v>
      </c>
      <c r="C561" s="104" t="s">
        <v>102</v>
      </c>
      <c r="D561" s="13">
        <v>224</v>
      </c>
      <c r="E561" s="13">
        <v>591</v>
      </c>
      <c r="F561" s="292">
        <v>850</v>
      </c>
      <c r="G561" s="292">
        <v>850</v>
      </c>
      <c r="H561" s="223">
        <v>980</v>
      </c>
      <c r="I561" s="13">
        <v>980</v>
      </c>
      <c r="J561" s="13">
        <v>980</v>
      </c>
      <c r="K561" s="212"/>
    </row>
    <row r="562" spans="1:11" outlineLevel="1">
      <c r="A562" s="86"/>
      <c r="B562" s="106"/>
      <c r="C562" s="136" t="s">
        <v>104</v>
      </c>
      <c r="D562" s="200">
        <f t="shared" ref="D562:J562" si="114">SUM(D554:D561)</f>
        <v>1649</v>
      </c>
      <c r="E562" s="200">
        <f t="shared" si="114"/>
        <v>4359</v>
      </c>
      <c r="F562" s="200">
        <f t="shared" si="114"/>
        <v>6250</v>
      </c>
      <c r="G562" s="200">
        <f t="shared" si="114"/>
        <v>6250</v>
      </c>
      <c r="H562" s="200">
        <f>SUM(H554:H561)</f>
        <v>7190</v>
      </c>
      <c r="I562" s="200">
        <f t="shared" si="114"/>
        <v>7190</v>
      </c>
      <c r="J562" s="200">
        <f t="shared" si="114"/>
        <v>7190</v>
      </c>
      <c r="K562" s="212"/>
    </row>
    <row r="563" spans="1:11" outlineLevel="1">
      <c r="A563" s="86"/>
      <c r="B563" s="106"/>
      <c r="C563" s="136"/>
      <c r="D563" s="208"/>
      <c r="E563" s="208"/>
      <c r="F563" s="208"/>
      <c r="G563" s="208"/>
      <c r="H563" s="208"/>
      <c r="I563" s="208"/>
      <c r="J563" s="208"/>
      <c r="K563" s="212"/>
    </row>
    <row r="564" spans="1:11" outlineLevel="1">
      <c r="A564" s="86"/>
      <c r="B564" s="137" t="s">
        <v>373</v>
      </c>
      <c r="C564" s="139" t="s">
        <v>18</v>
      </c>
      <c r="D564" s="208"/>
      <c r="E564" s="208"/>
      <c r="F564" s="208"/>
      <c r="G564" s="208"/>
      <c r="H564" s="208"/>
      <c r="I564" s="208"/>
      <c r="J564" s="208"/>
      <c r="K564" s="212"/>
    </row>
    <row r="565" spans="1:11" outlineLevel="1">
      <c r="A565" s="86"/>
      <c r="B565" s="89">
        <v>632003</v>
      </c>
      <c r="C565" s="90" t="s">
        <v>335</v>
      </c>
      <c r="D565" s="13">
        <v>0</v>
      </c>
      <c r="E565" s="13">
        <v>0</v>
      </c>
      <c r="F565" s="292">
        <v>360</v>
      </c>
      <c r="G565" s="292">
        <v>0</v>
      </c>
      <c r="H565" s="223">
        <v>360</v>
      </c>
      <c r="I565" s="13">
        <v>360</v>
      </c>
      <c r="J565" s="13">
        <v>360</v>
      </c>
      <c r="K565" s="212"/>
    </row>
    <row r="566" spans="1:11" outlineLevel="1">
      <c r="A566" s="86"/>
      <c r="B566" s="89">
        <v>637037</v>
      </c>
      <c r="C566" s="90" t="s">
        <v>303</v>
      </c>
      <c r="D566" s="13">
        <v>0</v>
      </c>
      <c r="E566" s="13">
        <v>781</v>
      </c>
      <c r="F566" s="292">
        <v>0</v>
      </c>
      <c r="G566" s="292">
        <v>0</v>
      </c>
      <c r="H566" s="223">
        <v>0</v>
      </c>
      <c r="I566" s="13">
        <v>0</v>
      </c>
      <c r="J566" s="13">
        <v>0</v>
      </c>
      <c r="K566" s="212"/>
    </row>
    <row r="567" spans="1:11" outlineLevel="1">
      <c r="A567" s="86"/>
      <c r="B567" s="88"/>
      <c r="C567" s="136" t="s">
        <v>104</v>
      </c>
      <c r="D567" s="200">
        <f t="shared" ref="D567" si="115">SUM(D565)</f>
        <v>0</v>
      </c>
      <c r="E567" s="200">
        <f>SUM(E565:E566)</f>
        <v>781</v>
      </c>
      <c r="F567" s="200">
        <f t="shared" ref="F567:J567" si="116">SUM(F565:F566)</f>
        <v>360</v>
      </c>
      <c r="G567" s="200">
        <f t="shared" si="116"/>
        <v>0</v>
      </c>
      <c r="H567" s="200">
        <f t="shared" si="116"/>
        <v>360</v>
      </c>
      <c r="I567" s="200">
        <f t="shared" si="116"/>
        <v>360</v>
      </c>
      <c r="J567" s="200">
        <f t="shared" si="116"/>
        <v>360</v>
      </c>
      <c r="K567" s="212"/>
    </row>
    <row r="568" spans="1:11" ht="13.5" outlineLevel="1" thickBot="1">
      <c r="A568" s="85"/>
      <c r="B568" s="86"/>
      <c r="C568" s="95"/>
      <c r="D568" s="208"/>
      <c r="E568" s="208"/>
      <c r="F568" s="208"/>
      <c r="G568" s="208"/>
      <c r="H568" s="208"/>
      <c r="I568" s="208"/>
      <c r="J568" s="208"/>
      <c r="K568" s="212"/>
    </row>
    <row r="569" spans="1:11" ht="13.5" outlineLevel="1" thickBot="1">
      <c r="A569" s="76" t="s">
        <v>140</v>
      </c>
      <c r="B569" s="75"/>
      <c r="C569" s="74"/>
      <c r="D569" s="49">
        <f t="shared" ref="D569:J569" si="117">D574</f>
        <v>8299</v>
      </c>
      <c r="E569" s="49">
        <f t="shared" si="117"/>
        <v>3589</v>
      </c>
      <c r="F569" s="49">
        <f t="shared" si="117"/>
        <v>8100</v>
      </c>
      <c r="G569" s="49">
        <f t="shared" si="117"/>
        <v>30151</v>
      </c>
      <c r="H569" s="49">
        <f t="shared" si="117"/>
        <v>45300</v>
      </c>
      <c r="I569" s="49">
        <f t="shared" si="117"/>
        <v>45300</v>
      </c>
      <c r="J569" s="49">
        <f t="shared" si="117"/>
        <v>45300</v>
      </c>
      <c r="K569" s="212"/>
    </row>
    <row r="570" spans="1:11" outlineLevel="1">
      <c r="A570" s="86"/>
      <c r="B570" s="137">
        <v>642</v>
      </c>
      <c r="C570" s="142" t="s">
        <v>141</v>
      </c>
      <c r="D570" s="208"/>
      <c r="E570" s="208"/>
      <c r="F570" s="208"/>
      <c r="G570" s="208"/>
      <c r="H570" s="208"/>
      <c r="I570" s="208"/>
      <c r="J570" s="208"/>
      <c r="K570" s="212"/>
    </row>
    <row r="571" spans="1:11" outlineLevel="1">
      <c r="A571" s="86"/>
      <c r="B571" s="98">
        <v>642026</v>
      </c>
      <c r="C571" s="90" t="s">
        <v>314</v>
      </c>
      <c r="D571" s="13">
        <v>4345</v>
      </c>
      <c r="E571" s="13">
        <v>1221</v>
      </c>
      <c r="F571" s="292">
        <v>5000</v>
      </c>
      <c r="G571" s="292">
        <v>35</v>
      </c>
      <c r="H571" s="223">
        <v>5000</v>
      </c>
      <c r="I571" s="91">
        <v>5000</v>
      </c>
      <c r="J571" s="91">
        <v>5000</v>
      </c>
      <c r="K571" s="212"/>
    </row>
    <row r="572" spans="1:11" outlineLevel="1">
      <c r="A572" s="86"/>
      <c r="B572" s="98">
        <v>642026</v>
      </c>
      <c r="C572" s="90" t="s">
        <v>315</v>
      </c>
      <c r="D572" s="13">
        <v>3307</v>
      </c>
      <c r="E572" s="13">
        <v>2019</v>
      </c>
      <c r="F572" s="292">
        <v>2500</v>
      </c>
      <c r="G572" s="292">
        <v>30000</v>
      </c>
      <c r="H572" s="223">
        <v>40000</v>
      </c>
      <c r="I572" s="91">
        <v>40000</v>
      </c>
      <c r="J572" s="91">
        <v>40000</v>
      </c>
      <c r="K572" s="212"/>
    </row>
    <row r="573" spans="1:11" outlineLevel="1">
      <c r="A573" s="86"/>
      <c r="B573" s="98">
        <v>633006</v>
      </c>
      <c r="C573" s="90" t="s">
        <v>316</v>
      </c>
      <c r="D573" s="13">
        <v>647</v>
      </c>
      <c r="E573" s="13">
        <v>349</v>
      </c>
      <c r="F573" s="292">
        <v>600</v>
      </c>
      <c r="G573" s="292">
        <v>116</v>
      </c>
      <c r="H573" s="223">
        <v>300</v>
      </c>
      <c r="I573" s="91">
        <v>300</v>
      </c>
      <c r="J573" s="91">
        <v>300</v>
      </c>
      <c r="K573" s="212"/>
    </row>
    <row r="574" spans="1:11" outlineLevel="1">
      <c r="A574" s="86"/>
      <c r="B574" s="110"/>
      <c r="C574" s="136" t="s">
        <v>104</v>
      </c>
      <c r="D574" s="200">
        <f t="shared" ref="D574:J574" si="118">SUM(D571:D573)</f>
        <v>8299</v>
      </c>
      <c r="E574" s="200">
        <f t="shared" si="118"/>
        <v>3589</v>
      </c>
      <c r="F574" s="200">
        <f t="shared" si="118"/>
        <v>8100</v>
      </c>
      <c r="G574" s="200">
        <f t="shared" si="118"/>
        <v>30151</v>
      </c>
      <c r="H574" s="200">
        <f t="shared" si="118"/>
        <v>45300</v>
      </c>
      <c r="I574" s="200">
        <f t="shared" si="118"/>
        <v>45300</v>
      </c>
      <c r="J574" s="200">
        <f t="shared" si="118"/>
        <v>45300</v>
      </c>
      <c r="K574" s="212"/>
    </row>
    <row r="575" spans="1:11" ht="13.5" outlineLevel="1" thickBot="1">
      <c r="A575" s="85"/>
      <c r="B575" s="86"/>
      <c r="C575" s="95"/>
      <c r="D575" s="208"/>
      <c r="E575" s="208"/>
      <c r="F575" s="208"/>
      <c r="G575" s="208"/>
      <c r="H575" s="208"/>
      <c r="I575" s="208"/>
      <c r="J575" s="208"/>
      <c r="K575" s="212"/>
    </row>
    <row r="576" spans="1:11" ht="13.5" outlineLevel="1" thickBot="1">
      <c r="A576" s="332" t="s">
        <v>15</v>
      </c>
      <c r="B576" s="333"/>
      <c r="C576" s="334"/>
      <c r="D576" s="210">
        <f t="shared" ref="D576:J576" si="119">D6+D90+D97+D133+D164+D173+D179+D212+D251+D260+D304+D319+D326+D341+D371+D410+D433+D455+D498+D503+D508+D519+D526+D531+D536+D547+D569+D139+D288+D119</f>
        <v>2069799</v>
      </c>
      <c r="E576" s="210">
        <f t="shared" si="119"/>
        <v>2306391</v>
      </c>
      <c r="F576" s="210">
        <f t="shared" si="119"/>
        <v>2391748</v>
      </c>
      <c r="G576" s="210">
        <f t="shared" si="119"/>
        <v>2612153</v>
      </c>
      <c r="H576" s="210">
        <f t="shared" si="119"/>
        <v>3083990</v>
      </c>
      <c r="I576" s="210">
        <f t="shared" si="119"/>
        <v>2765060</v>
      </c>
      <c r="J576" s="210">
        <f t="shared" si="119"/>
        <v>2766580</v>
      </c>
      <c r="K576" s="212"/>
    </row>
    <row r="577" spans="1:11" ht="13.5" outlineLevel="1" thickBot="1">
      <c r="A577" s="145"/>
      <c r="B577" s="146"/>
      <c r="C577" s="147"/>
      <c r="D577" s="208"/>
      <c r="E577" s="208"/>
      <c r="F577" s="208"/>
      <c r="G577" s="208"/>
      <c r="H577" s="208"/>
      <c r="I577" s="208"/>
      <c r="J577" s="208"/>
      <c r="K577" s="212"/>
    </row>
    <row r="578" spans="1:11" ht="13.5" thickBot="1">
      <c r="A578" s="338" t="s">
        <v>25</v>
      </c>
      <c r="B578" s="339"/>
      <c r="C578" s="340"/>
      <c r="D578" s="173" t="s">
        <v>151</v>
      </c>
      <c r="E578" s="173" t="s">
        <v>151</v>
      </c>
      <c r="F578" s="173" t="s">
        <v>151</v>
      </c>
      <c r="G578" s="173" t="s">
        <v>151</v>
      </c>
      <c r="H578" s="173" t="s">
        <v>151</v>
      </c>
      <c r="I578" s="173" t="s">
        <v>151</v>
      </c>
      <c r="J578" s="173" t="s">
        <v>151</v>
      </c>
      <c r="K578" s="212"/>
    </row>
    <row r="579" spans="1:11" ht="13.5" outlineLevel="1" thickBot="1">
      <c r="A579" s="252" t="s">
        <v>142</v>
      </c>
      <c r="B579" s="253"/>
      <c r="C579" s="254"/>
      <c r="D579" s="82">
        <f t="shared" ref="D579:J579" si="120">D587</f>
        <v>42790</v>
      </c>
      <c r="E579" s="82">
        <f t="shared" si="120"/>
        <v>23144</v>
      </c>
      <c r="F579" s="82">
        <f t="shared" si="120"/>
        <v>4500</v>
      </c>
      <c r="G579" s="82">
        <f t="shared" si="120"/>
        <v>700</v>
      </c>
      <c r="H579" s="82">
        <f t="shared" si="120"/>
        <v>13500</v>
      </c>
      <c r="I579" s="82">
        <f t="shared" si="120"/>
        <v>12000</v>
      </c>
      <c r="J579" s="82">
        <f t="shared" si="120"/>
        <v>12000</v>
      </c>
      <c r="K579" s="212"/>
    </row>
    <row r="580" spans="1:11" outlineLevel="1">
      <c r="A580" s="116"/>
      <c r="B580" s="102">
        <v>711001</v>
      </c>
      <c r="C580" s="103" t="s">
        <v>254</v>
      </c>
      <c r="D580" s="14">
        <v>0</v>
      </c>
      <c r="E580" s="14">
        <v>0</v>
      </c>
      <c r="F580" s="293">
        <v>0</v>
      </c>
      <c r="G580" s="293">
        <v>0</v>
      </c>
      <c r="H580" s="272">
        <v>0</v>
      </c>
      <c r="I580" s="91">
        <v>0</v>
      </c>
      <c r="J580" s="91">
        <v>0</v>
      </c>
      <c r="K580" s="212"/>
    </row>
    <row r="581" spans="1:11" outlineLevel="1">
      <c r="A581" s="116"/>
      <c r="B581" s="102">
        <v>713001</v>
      </c>
      <c r="C581" s="103" t="s">
        <v>253</v>
      </c>
      <c r="D581" s="14">
        <v>1398</v>
      </c>
      <c r="E581" s="14">
        <v>0</v>
      </c>
      <c r="F581" s="293">
        <v>0</v>
      </c>
      <c r="G581" s="293">
        <v>0</v>
      </c>
      <c r="H581" s="272">
        <v>0</v>
      </c>
      <c r="I581" s="91">
        <v>0</v>
      </c>
      <c r="J581" s="91">
        <v>0</v>
      </c>
      <c r="K581" s="212"/>
    </row>
    <row r="582" spans="1:11" outlineLevel="1">
      <c r="A582" s="116"/>
      <c r="B582" s="102">
        <v>713002</v>
      </c>
      <c r="C582" s="103" t="s">
        <v>36</v>
      </c>
      <c r="D582" s="14">
        <v>1553</v>
      </c>
      <c r="E582" s="14">
        <v>0</v>
      </c>
      <c r="F582" s="293">
        <v>2500</v>
      </c>
      <c r="G582" s="293">
        <v>700</v>
      </c>
      <c r="H582" s="272">
        <v>2500</v>
      </c>
      <c r="I582" s="91">
        <v>4000</v>
      </c>
      <c r="J582" s="91">
        <v>4000</v>
      </c>
      <c r="K582" s="212"/>
    </row>
    <row r="583" spans="1:11" ht="21" outlineLevel="1">
      <c r="A583" s="116"/>
      <c r="B583" s="102">
        <v>713004</v>
      </c>
      <c r="C583" s="103" t="s">
        <v>255</v>
      </c>
      <c r="D583" s="14">
        <v>0</v>
      </c>
      <c r="E583" s="14">
        <v>5170</v>
      </c>
      <c r="F583" s="293">
        <v>0</v>
      </c>
      <c r="G583" s="293">
        <v>0</v>
      </c>
      <c r="H583" s="272">
        <v>5000</v>
      </c>
      <c r="I583" s="91">
        <v>3000</v>
      </c>
      <c r="J583" s="91">
        <v>3000</v>
      </c>
      <c r="K583" s="212"/>
    </row>
    <row r="584" spans="1:11" outlineLevel="1">
      <c r="A584" s="116"/>
      <c r="B584" s="102">
        <v>713004</v>
      </c>
      <c r="C584" s="103" t="s">
        <v>275</v>
      </c>
      <c r="D584" s="14">
        <v>15919</v>
      </c>
      <c r="E584" s="14">
        <v>0</v>
      </c>
      <c r="F584" s="293">
        <v>0</v>
      </c>
      <c r="G584" s="293">
        <v>0</v>
      </c>
      <c r="H584" s="272">
        <v>0</v>
      </c>
      <c r="I584" s="91">
        <v>0</v>
      </c>
      <c r="J584" s="91">
        <v>0</v>
      </c>
      <c r="K584" s="212"/>
    </row>
    <row r="585" spans="1:11" outlineLevel="1">
      <c r="A585" s="116"/>
      <c r="B585" s="102">
        <v>713004</v>
      </c>
      <c r="C585" s="103" t="s">
        <v>353</v>
      </c>
      <c r="D585" s="14">
        <v>0</v>
      </c>
      <c r="E585" s="14">
        <v>1990</v>
      </c>
      <c r="F585" s="293">
        <v>0</v>
      </c>
      <c r="G585" s="293">
        <v>0</v>
      </c>
      <c r="H585" s="272">
        <v>0</v>
      </c>
      <c r="I585" s="91">
        <v>0</v>
      </c>
      <c r="J585" s="91">
        <v>0</v>
      </c>
      <c r="K585" s="212"/>
    </row>
    <row r="586" spans="1:11" outlineLevel="1">
      <c r="A586" s="116"/>
      <c r="B586" s="89">
        <v>716</v>
      </c>
      <c r="C586" s="90" t="s">
        <v>354</v>
      </c>
      <c r="D586" s="13">
        <v>23920</v>
      </c>
      <c r="E586" s="13">
        <v>15984</v>
      </c>
      <c r="F586" s="292">
        <v>2000</v>
      </c>
      <c r="G586" s="292">
        <v>0</v>
      </c>
      <c r="H586" s="223">
        <v>6000</v>
      </c>
      <c r="I586" s="91">
        <v>5000</v>
      </c>
      <c r="J586" s="91">
        <v>5000</v>
      </c>
      <c r="K586" s="212"/>
    </row>
    <row r="587" spans="1:11" outlineLevel="1">
      <c r="A587" s="116"/>
      <c r="B587" s="88"/>
      <c r="C587" s="136" t="s">
        <v>104</v>
      </c>
      <c r="D587" s="200">
        <f t="shared" ref="D587:J587" si="121">SUM(D580:D586)</f>
        <v>42790</v>
      </c>
      <c r="E587" s="200">
        <f t="shared" si="121"/>
        <v>23144</v>
      </c>
      <c r="F587" s="200">
        <f t="shared" si="121"/>
        <v>4500</v>
      </c>
      <c r="G587" s="200">
        <f t="shared" si="121"/>
        <v>700</v>
      </c>
      <c r="H587" s="200">
        <f t="shared" si="121"/>
        <v>13500</v>
      </c>
      <c r="I587" s="200">
        <f t="shared" si="121"/>
        <v>12000</v>
      </c>
      <c r="J587" s="200">
        <f t="shared" si="121"/>
        <v>12000</v>
      </c>
      <c r="K587" s="212"/>
    </row>
    <row r="588" spans="1:11" outlineLevel="1">
      <c r="A588" s="116"/>
      <c r="B588" s="88"/>
      <c r="C588" s="84"/>
      <c r="D588" s="208"/>
      <c r="E588" s="208"/>
      <c r="F588" s="208"/>
      <c r="G588" s="208"/>
      <c r="H588" s="208"/>
      <c r="I588" s="208"/>
      <c r="J588" s="208"/>
      <c r="K588" s="212"/>
    </row>
    <row r="589" spans="1:11" ht="13.5" outlineLevel="1" thickBot="1">
      <c r="A589" s="116"/>
      <c r="B589" s="88"/>
      <c r="C589" s="84"/>
      <c r="D589" s="208"/>
      <c r="E589" s="208"/>
      <c r="F589" s="208"/>
      <c r="G589" s="208"/>
      <c r="H589" s="208"/>
      <c r="I589" s="208"/>
      <c r="J589" s="208"/>
      <c r="K589" s="212"/>
    </row>
    <row r="590" spans="1:11" ht="13.5" outlineLevel="1" thickBot="1">
      <c r="A590" s="175" t="s">
        <v>163</v>
      </c>
      <c r="B590" s="170" t="s">
        <v>179</v>
      </c>
      <c r="C590" s="255"/>
      <c r="D590" s="101">
        <f t="shared" ref="D590:J590" si="122">D610</f>
        <v>155581</v>
      </c>
      <c r="E590" s="101">
        <f t="shared" si="122"/>
        <v>375782</v>
      </c>
      <c r="F590" s="101">
        <f t="shared" si="122"/>
        <v>2344680</v>
      </c>
      <c r="G590" s="101">
        <f t="shared" si="122"/>
        <v>618706</v>
      </c>
      <c r="H590" s="101">
        <f t="shared" si="122"/>
        <v>1000000</v>
      </c>
      <c r="I590" s="101">
        <f t="shared" si="122"/>
        <v>278130</v>
      </c>
      <c r="J590" s="101">
        <f t="shared" si="122"/>
        <v>275910</v>
      </c>
      <c r="K590" s="212"/>
    </row>
    <row r="591" spans="1:11" outlineLevel="1">
      <c r="A591" s="116"/>
      <c r="B591" s="89">
        <v>717001</v>
      </c>
      <c r="C591" s="90" t="s">
        <v>272</v>
      </c>
      <c r="D591" s="14">
        <v>0</v>
      </c>
      <c r="E591" s="14">
        <v>0</v>
      </c>
      <c r="F591" s="293">
        <v>0</v>
      </c>
      <c r="G591" s="293">
        <v>0</v>
      </c>
      <c r="H591" s="272">
        <v>0</v>
      </c>
      <c r="I591" s="92">
        <v>0</v>
      </c>
      <c r="J591" s="91">
        <v>0</v>
      </c>
      <c r="K591" s="256"/>
    </row>
    <row r="592" spans="1:11" outlineLevel="1">
      <c r="A592" s="116"/>
      <c r="B592" s="89">
        <v>717001</v>
      </c>
      <c r="C592" s="90" t="s">
        <v>267</v>
      </c>
      <c r="D592" s="14">
        <v>99149</v>
      </c>
      <c r="E592" s="14">
        <v>0</v>
      </c>
      <c r="F592" s="293">
        <v>0</v>
      </c>
      <c r="G592" s="293">
        <v>0</v>
      </c>
      <c r="H592" s="272">
        <v>0</v>
      </c>
      <c r="I592" s="92">
        <v>0</v>
      </c>
      <c r="J592" s="91">
        <v>0</v>
      </c>
      <c r="K592" s="212"/>
    </row>
    <row r="593" spans="1:11" outlineLevel="1">
      <c r="A593" s="116"/>
      <c r="B593" s="89">
        <v>717001</v>
      </c>
      <c r="C593" s="90" t="s">
        <v>268</v>
      </c>
      <c r="D593" s="14">
        <v>8320</v>
      </c>
      <c r="E593" s="14">
        <v>0</v>
      </c>
      <c r="F593" s="293">
        <v>0</v>
      </c>
      <c r="G593" s="293">
        <v>0</v>
      </c>
      <c r="H593" s="272">
        <v>0</v>
      </c>
      <c r="I593" s="92">
        <v>0</v>
      </c>
      <c r="J593" s="91">
        <v>0</v>
      </c>
      <c r="K593" s="212"/>
    </row>
    <row r="594" spans="1:11" outlineLevel="1">
      <c r="A594" s="116"/>
      <c r="B594" s="89">
        <v>716</v>
      </c>
      <c r="C594" s="90" t="s">
        <v>394</v>
      </c>
      <c r="D594" s="14">
        <v>0</v>
      </c>
      <c r="E594" s="14">
        <v>0</v>
      </c>
      <c r="F594" s="293">
        <v>0</v>
      </c>
      <c r="G594" s="293">
        <v>0</v>
      </c>
      <c r="H594" s="272">
        <v>70000</v>
      </c>
      <c r="I594" s="92">
        <v>0</v>
      </c>
      <c r="J594" s="91">
        <v>0</v>
      </c>
      <c r="K594" s="212"/>
    </row>
    <row r="595" spans="1:11" outlineLevel="1">
      <c r="A595" s="116"/>
      <c r="B595" s="89">
        <v>717001</v>
      </c>
      <c r="C595" s="90" t="s">
        <v>393</v>
      </c>
      <c r="D595" s="14">
        <v>0</v>
      </c>
      <c r="E595" s="14">
        <v>0</v>
      </c>
      <c r="F595" s="293">
        <v>231000</v>
      </c>
      <c r="G595" s="293">
        <v>0</v>
      </c>
      <c r="H595" s="272">
        <v>0</v>
      </c>
      <c r="I595" s="92">
        <v>0</v>
      </c>
      <c r="J595" s="91">
        <v>0</v>
      </c>
      <c r="K595" s="212"/>
    </row>
    <row r="596" spans="1:11" outlineLevel="1">
      <c r="A596" s="116"/>
      <c r="B596" s="89">
        <v>717002</v>
      </c>
      <c r="C596" s="90" t="s">
        <v>356</v>
      </c>
      <c r="D596" s="14">
        <v>0</v>
      </c>
      <c r="E596" s="14">
        <v>0</v>
      </c>
      <c r="F596" s="293">
        <v>693460</v>
      </c>
      <c r="G596" s="293">
        <v>0</v>
      </c>
      <c r="H596" s="272">
        <v>0</v>
      </c>
      <c r="I596" s="92">
        <v>0</v>
      </c>
      <c r="J596" s="91">
        <v>0</v>
      </c>
      <c r="K596" s="212"/>
    </row>
    <row r="597" spans="1:11" outlineLevel="1">
      <c r="A597" s="116"/>
      <c r="B597" s="89">
        <v>714004</v>
      </c>
      <c r="C597" s="90" t="s">
        <v>269</v>
      </c>
      <c r="D597" s="14">
        <v>7132</v>
      </c>
      <c r="E597" s="14">
        <v>0</v>
      </c>
      <c r="F597" s="293">
        <v>0</v>
      </c>
      <c r="G597" s="293">
        <v>0</v>
      </c>
      <c r="H597" s="272">
        <v>0</v>
      </c>
      <c r="I597" s="92">
        <v>0</v>
      </c>
      <c r="J597" s="91">
        <v>0</v>
      </c>
      <c r="K597" s="212"/>
    </row>
    <row r="598" spans="1:11" outlineLevel="1">
      <c r="A598" s="116"/>
      <c r="B598" s="89">
        <v>713004</v>
      </c>
      <c r="C598" s="90" t="s">
        <v>387</v>
      </c>
      <c r="D598" s="14">
        <v>4279</v>
      </c>
      <c r="E598" s="14">
        <v>0</v>
      </c>
      <c r="F598" s="293">
        <v>0</v>
      </c>
      <c r="G598" s="293"/>
      <c r="H598" s="272">
        <v>0</v>
      </c>
      <c r="I598" s="92">
        <v>0</v>
      </c>
      <c r="J598" s="91">
        <v>0</v>
      </c>
      <c r="K598" s="212"/>
    </row>
    <row r="599" spans="1:11" outlineLevel="1">
      <c r="A599" s="116"/>
      <c r="B599" s="89">
        <v>717002</v>
      </c>
      <c r="C599" s="90" t="s">
        <v>383</v>
      </c>
      <c r="D599" s="14">
        <v>0</v>
      </c>
      <c r="E599" s="14">
        <v>0</v>
      </c>
      <c r="F599" s="293">
        <v>0</v>
      </c>
      <c r="G599" s="293">
        <v>0</v>
      </c>
      <c r="H599" s="272">
        <v>80000</v>
      </c>
      <c r="I599" s="92">
        <v>0</v>
      </c>
      <c r="J599" s="91">
        <v>0</v>
      </c>
      <c r="K599" s="212"/>
    </row>
    <row r="600" spans="1:11" outlineLevel="1">
      <c r="A600" s="116"/>
      <c r="B600" s="89">
        <v>717002</v>
      </c>
      <c r="C600" s="90" t="s">
        <v>355</v>
      </c>
      <c r="D600" s="14">
        <v>0</v>
      </c>
      <c r="E600" s="14">
        <v>29630</v>
      </c>
      <c r="F600" s="293">
        <v>0</v>
      </c>
      <c r="G600" s="293">
        <v>0</v>
      </c>
      <c r="H600" s="272">
        <v>0</v>
      </c>
      <c r="I600" s="92">
        <v>0</v>
      </c>
      <c r="J600" s="91">
        <v>0</v>
      </c>
      <c r="K600" s="212"/>
    </row>
    <row r="601" spans="1:11" outlineLevel="1">
      <c r="A601" s="116"/>
      <c r="B601" s="89">
        <v>717001</v>
      </c>
      <c r="C601" s="90" t="s">
        <v>374</v>
      </c>
      <c r="D601" s="14">
        <v>36701</v>
      </c>
      <c r="E601" s="14">
        <v>39612</v>
      </c>
      <c r="F601" s="293">
        <v>0</v>
      </c>
      <c r="G601" s="293">
        <v>0</v>
      </c>
      <c r="H601" s="272">
        <v>0</v>
      </c>
      <c r="I601" s="92">
        <v>0</v>
      </c>
      <c r="J601" s="91">
        <v>0</v>
      </c>
      <c r="K601" s="212"/>
    </row>
    <row r="602" spans="1:11" outlineLevel="1">
      <c r="A602" s="116"/>
      <c r="B602" s="89">
        <v>717001</v>
      </c>
      <c r="C602" s="90" t="s">
        <v>357</v>
      </c>
      <c r="D602" s="14">
        <v>0</v>
      </c>
      <c r="E602" s="14">
        <v>0</v>
      </c>
      <c r="F602" s="293">
        <v>580000</v>
      </c>
      <c r="G602" s="293">
        <v>598241</v>
      </c>
      <c r="H602" s="272">
        <v>0</v>
      </c>
      <c r="I602" s="92">
        <v>0</v>
      </c>
      <c r="J602" s="91">
        <v>0</v>
      </c>
      <c r="K602" s="212"/>
    </row>
    <row r="603" spans="1:11" outlineLevel="1">
      <c r="A603" s="116"/>
      <c r="B603" s="89">
        <v>714004</v>
      </c>
      <c r="C603" s="90" t="s">
        <v>344</v>
      </c>
      <c r="D603" s="14">
        <v>0</v>
      </c>
      <c r="E603" s="14">
        <v>16428</v>
      </c>
      <c r="F603" s="293">
        <v>0</v>
      </c>
      <c r="G603" s="293">
        <v>0</v>
      </c>
      <c r="H603" s="272">
        <v>0</v>
      </c>
      <c r="I603" s="92">
        <v>0</v>
      </c>
      <c r="J603" s="91">
        <v>0</v>
      </c>
      <c r="K603" s="212"/>
    </row>
    <row r="604" spans="1:11" outlineLevel="1">
      <c r="A604" s="116"/>
      <c r="B604" s="89">
        <v>717002</v>
      </c>
      <c r="C604" s="90" t="s">
        <v>337</v>
      </c>
      <c r="D604" s="14">
        <v>0</v>
      </c>
      <c r="E604" s="14">
        <v>0</v>
      </c>
      <c r="F604" s="293">
        <v>440220</v>
      </c>
      <c r="G604" s="293">
        <v>0</v>
      </c>
      <c r="H604" s="272">
        <v>490000</v>
      </c>
      <c r="I604" s="92">
        <v>0</v>
      </c>
      <c r="J604" s="91">
        <v>0</v>
      </c>
      <c r="K604" s="212"/>
    </row>
    <row r="605" spans="1:11" outlineLevel="1">
      <c r="A605" s="116"/>
      <c r="B605" s="89">
        <v>717004</v>
      </c>
      <c r="C605" s="90" t="s">
        <v>386</v>
      </c>
      <c r="D605" s="14">
        <v>0</v>
      </c>
      <c r="E605" s="14">
        <v>0</v>
      </c>
      <c r="F605" s="293">
        <v>0</v>
      </c>
      <c r="G605" s="293">
        <v>1260</v>
      </c>
      <c r="H605" s="272">
        <v>0</v>
      </c>
      <c r="I605" s="92">
        <v>0</v>
      </c>
      <c r="J605" s="91">
        <v>0</v>
      </c>
      <c r="K605" s="212"/>
    </row>
    <row r="606" spans="1:11" outlineLevel="1">
      <c r="A606" s="116"/>
      <c r="B606" s="89">
        <v>717002</v>
      </c>
      <c r="C606" s="90" t="s">
        <v>336</v>
      </c>
      <c r="D606" s="14">
        <v>0</v>
      </c>
      <c r="E606" s="14">
        <v>290112</v>
      </c>
      <c r="F606" s="293">
        <v>0</v>
      </c>
      <c r="G606" s="293">
        <v>19205</v>
      </c>
      <c r="H606" s="272">
        <v>0</v>
      </c>
      <c r="I606" s="92">
        <v>0</v>
      </c>
      <c r="J606" s="91">
        <v>0</v>
      </c>
      <c r="K606" s="212"/>
    </row>
    <row r="607" spans="1:11" outlineLevel="1">
      <c r="A607" s="116"/>
      <c r="B607" s="89">
        <v>717002</v>
      </c>
      <c r="C607" s="90" t="s">
        <v>362</v>
      </c>
      <c r="D607" s="14">
        <v>0</v>
      </c>
      <c r="E607" s="14">
        <v>0</v>
      </c>
      <c r="F607" s="293">
        <v>400000</v>
      </c>
      <c r="G607" s="293">
        <v>0</v>
      </c>
      <c r="H607" s="272">
        <v>360000</v>
      </c>
      <c r="I607" s="92">
        <v>0</v>
      </c>
      <c r="J607" s="91">
        <v>0</v>
      </c>
      <c r="K607" s="212"/>
    </row>
    <row r="608" spans="1:11" outlineLevel="1">
      <c r="A608" s="116"/>
      <c r="B608" s="89">
        <v>717001</v>
      </c>
      <c r="C608" s="90" t="s">
        <v>317</v>
      </c>
      <c r="D608" s="14">
        <v>0</v>
      </c>
      <c r="E608" s="14">
        <v>0</v>
      </c>
      <c r="F608" s="293">
        <v>0</v>
      </c>
      <c r="G608" s="293">
        <v>0</v>
      </c>
      <c r="H608" s="272">
        <v>0</v>
      </c>
      <c r="I608" s="14">
        <v>123500</v>
      </c>
      <c r="J608" s="91">
        <v>91000</v>
      </c>
      <c r="K608" s="212"/>
    </row>
    <row r="609" spans="1:11" outlineLevel="1">
      <c r="A609" s="116"/>
      <c r="B609" s="89">
        <v>717002</v>
      </c>
      <c r="C609" s="90" t="s">
        <v>318</v>
      </c>
      <c r="D609" s="14">
        <v>0</v>
      </c>
      <c r="E609" s="14">
        <v>0</v>
      </c>
      <c r="F609" s="293">
        <v>0</v>
      </c>
      <c r="G609" s="293">
        <v>0</v>
      </c>
      <c r="H609" s="272">
        <v>0</v>
      </c>
      <c r="I609" s="14">
        <v>154630</v>
      </c>
      <c r="J609" s="91">
        <v>184910</v>
      </c>
      <c r="K609" s="212"/>
    </row>
    <row r="610" spans="1:11" outlineLevel="1">
      <c r="A610" s="116"/>
      <c r="B610" s="88"/>
      <c r="C610" s="136" t="s">
        <v>104</v>
      </c>
      <c r="D610" s="176">
        <f t="shared" ref="D610:J610" si="123">SUM(D591:D609)</f>
        <v>155581</v>
      </c>
      <c r="E610" s="176">
        <f t="shared" si="123"/>
        <v>375782</v>
      </c>
      <c r="F610" s="176">
        <f t="shared" si="123"/>
        <v>2344680</v>
      </c>
      <c r="G610" s="176">
        <f t="shared" si="123"/>
        <v>618706</v>
      </c>
      <c r="H610" s="176">
        <f t="shared" si="123"/>
        <v>1000000</v>
      </c>
      <c r="I610" s="176">
        <f t="shared" si="123"/>
        <v>278130</v>
      </c>
      <c r="J610" s="176">
        <f t="shared" si="123"/>
        <v>275910</v>
      </c>
      <c r="K610" s="212"/>
    </row>
    <row r="611" spans="1:11" outlineLevel="1">
      <c r="A611" s="116"/>
      <c r="B611" s="88"/>
      <c r="C611" s="84"/>
      <c r="D611" s="208"/>
      <c r="E611" s="208"/>
      <c r="F611" s="208"/>
      <c r="G611" s="208"/>
      <c r="H611" s="208"/>
      <c r="I611" s="208"/>
      <c r="J611" s="208"/>
      <c r="K611" s="212"/>
    </row>
    <row r="612" spans="1:11" ht="13.5" outlineLevel="1" thickBot="1">
      <c r="A612" s="116"/>
      <c r="B612" s="88"/>
      <c r="C612" s="84"/>
      <c r="D612" s="208"/>
      <c r="E612" s="208"/>
      <c r="F612" s="208"/>
      <c r="G612" s="208"/>
      <c r="H612" s="208"/>
      <c r="I612" s="208"/>
      <c r="J612" s="208"/>
      <c r="K612" s="212"/>
    </row>
    <row r="613" spans="1:11" ht="13.5" outlineLevel="1" thickBot="1">
      <c r="A613" s="335" t="s">
        <v>16</v>
      </c>
      <c r="B613" s="336"/>
      <c r="C613" s="337"/>
      <c r="D613" s="152">
        <f t="shared" ref="D613:J613" si="124">D579+D590</f>
        <v>198371</v>
      </c>
      <c r="E613" s="152">
        <f>E579+E590</f>
        <v>398926</v>
      </c>
      <c r="F613" s="152">
        <f t="shared" si="124"/>
        <v>2349180</v>
      </c>
      <c r="G613" s="152">
        <f t="shared" si="124"/>
        <v>619406</v>
      </c>
      <c r="H613" s="152">
        <f t="shared" si="124"/>
        <v>1013500</v>
      </c>
      <c r="I613" s="152">
        <f t="shared" si="124"/>
        <v>290130</v>
      </c>
      <c r="J613" s="152">
        <f t="shared" si="124"/>
        <v>287910</v>
      </c>
      <c r="K613" s="212"/>
    </row>
    <row r="614" spans="1:11" ht="13.5" outlineLevel="1" thickBot="1">
      <c r="A614" s="62"/>
      <c r="B614" s="62"/>
      <c r="C614" s="37"/>
      <c r="D614" s="208"/>
      <c r="E614" s="208"/>
      <c r="F614" s="208"/>
      <c r="G614" s="208"/>
      <c r="H614" s="208"/>
      <c r="I614" s="208"/>
      <c r="J614" s="208"/>
      <c r="K614" s="212"/>
    </row>
    <row r="615" spans="1:11" ht="13.5" thickBot="1">
      <c r="A615" s="78" t="s">
        <v>64</v>
      </c>
      <c r="B615" s="79"/>
      <c r="C615" s="80"/>
      <c r="D615" s="174" t="s">
        <v>151</v>
      </c>
      <c r="E615" s="174" t="s">
        <v>151</v>
      </c>
      <c r="F615" s="174" t="s">
        <v>151</v>
      </c>
      <c r="G615" s="174" t="s">
        <v>151</v>
      </c>
      <c r="H615" s="174" t="s">
        <v>151</v>
      </c>
      <c r="I615" s="174" t="s">
        <v>151</v>
      </c>
      <c r="J615" s="174" t="s">
        <v>151</v>
      </c>
      <c r="K615" s="212"/>
    </row>
    <row r="616" spans="1:11" ht="13.5" outlineLevel="1" thickBot="1">
      <c r="A616" s="123" t="s">
        <v>13</v>
      </c>
      <c r="B616" s="124"/>
      <c r="C616" s="125"/>
      <c r="D616" s="225">
        <f t="shared" ref="D616:J616" si="125">D622</f>
        <v>45927</v>
      </c>
      <c r="E616" s="225">
        <f t="shared" si="125"/>
        <v>46340</v>
      </c>
      <c r="F616" s="225">
        <f t="shared" si="125"/>
        <v>46900</v>
      </c>
      <c r="G616" s="225">
        <f t="shared" si="125"/>
        <v>46900</v>
      </c>
      <c r="H616" s="225">
        <f t="shared" si="125"/>
        <v>47340</v>
      </c>
      <c r="I616" s="225">
        <f t="shared" si="125"/>
        <v>47820</v>
      </c>
      <c r="J616" s="225">
        <f t="shared" si="125"/>
        <v>48320</v>
      </c>
      <c r="K616" s="212"/>
    </row>
    <row r="617" spans="1:11" outlineLevel="1">
      <c r="A617" s="120"/>
      <c r="B617" s="121">
        <v>821007</v>
      </c>
      <c r="C617" s="122" t="s">
        <v>196</v>
      </c>
      <c r="D617" s="14">
        <v>12215</v>
      </c>
      <c r="E617" s="14">
        <v>12327</v>
      </c>
      <c r="F617" s="293">
        <v>12470</v>
      </c>
      <c r="G617" s="293">
        <v>12470</v>
      </c>
      <c r="H617" s="223">
        <v>12590</v>
      </c>
      <c r="I617" s="91">
        <v>12720</v>
      </c>
      <c r="J617" s="91">
        <v>12850</v>
      </c>
      <c r="K617" s="212"/>
    </row>
    <row r="618" spans="1:11" outlineLevel="1">
      <c r="A618" s="120"/>
      <c r="B618" s="119">
        <v>821007001</v>
      </c>
      <c r="C618" s="122" t="s">
        <v>196</v>
      </c>
      <c r="D618" s="13">
        <v>19227</v>
      </c>
      <c r="E618" s="13">
        <v>19402</v>
      </c>
      <c r="F618" s="292">
        <v>19630</v>
      </c>
      <c r="G618" s="292">
        <v>19630</v>
      </c>
      <c r="H618" s="223">
        <v>19820</v>
      </c>
      <c r="I618" s="91">
        <v>20020</v>
      </c>
      <c r="J618" s="91">
        <v>20230</v>
      </c>
      <c r="K618" s="212"/>
    </row>
    <row r="619" spans="1:11" outlineLevel="1">
      <c r="A619" s="120"/>
      <c r="B619" s="119">
        <v>821007003</v>
      </c>
      <c r="C619" s="122" t="s">
        <v>196</v>
      </c>
      <c r="D619" s="13">
        <v>3661</v>
      </c>
      <c r="E619" s="13">
        <v>3694</v>
      </c>
      <c r="F619" s="292">
        <v>3740</v>
      </c>
      <c r="G619" s="292">
        <v>3740</v>
      </c>
      <c r="H619" s="223">
        <v>3770</v>
      </c>
      <c r="I619" s="91">
        <v>3810</v>
      </c>
      <c r="J619" s="91">
        <v>3850</v>
      </c>
      <c r="K619" s="212"/>
    </row>
    <row r="620" spans="1:11" outlineLevel="1">
      <c r="A620" s="120"/>
      <c r="B620" s="119">
        <v>821007005</v>
      </c>
      <c r="C620" s="122" t="s">
        <v>196</v>
      </c>
      <c r="D620" s="280">
        <v>10824</v>
      </c>
      <c r="E620" s="280">
        <v>10917</v>
      </c>
      <c r="F620" s="297">
        <v>11060</v>
      </c>
      <c r="G620" s="297">
        <v>11060</v>
      </c>
      <c r="H620" s="223">
        <v>11160</v>
      </c>
      <c r="I620" s="91">
        <v>11270</v>
      </c>
      <c r="J620" s="91">
        <v>11390</v>
      </c>
      <c r="K620" s="212"/>
    </row>
    <row r="621" spans="1:11" outlineLevel="1">
      <c r="A621" s="120"/>
      <c r="B621" s="119">
        <v>821005</v>
      </c>
      <c r="C621" s="243" t="s">
        <v>223</v>
      </c>
      <c r="D621" s="13">
        <v>0</v>
      </c>
      <c r="E621" s="13">
        <v>0</v>
      </c>
      <c r="F621" s="292">
        <v>0</v>
      </c>
      <c r="G621" s="292">
        <v>0</v>
      </c>
      <c r="H621" s="223">
        <v>0</v>
      </c>
      <c r="I621" s="91">
        <v>0</v>
      </c>
      <c r="J621" s="91">
        <v>0</v>
      </c>
      <c r="K621" s="212"/>
    </row>
    <row r="622" spans="1:11" ht="13.5" outlineLevel="1" thickBot="1">
      <c r="A622" s="116"/>
      <c r="B622" s="88"/>
      <c r="C622" s="136" t="s">
        <v>104</v>
      </c>
      <c r="D622" s="211">
        <f t="shared" ref="D622:J622" si="126">SUM(D617:D621)</f>
        <v>45927</v>
      </c>
      <c r="E622" s="211">
        <f t="shared" si="126"/>
        <v>46340</v>
      </c>
      <c r="F622" s="211">
        <f t="shared" si="126"/>
        <v>46900</v>
      </c>
      <c r="G622" s="211">
        <f t="shared" si="126"/>
        <v>46900</v>
      </c>
      <c r="H622" s="211">
        <f t="shared" si="126"/>
        <v>47340</v>
      </c>
      <c r="I622" s="211">
        <f t="shared" si="126"/>
        <v>47820</v>
      </c>
      <c r="J622" s="211">
        <f t="shared" si="126"/>
        <v>48320</v>
      </c>
      <c r="K622" s="212"/>
    </row>
    <row r="623" spans="1:11" ht="13.5" outlineLevel="1" thickBot="1">
      <c r="A623" s="332" t="s">
        <v>153</v>
      </c>
      <c r="B623" s="333"/>
      <c r="C623" s="334"/>
      <c r="D623" s="152">
        <f t="shared" ref="D623:J623" si="127">D616</f>
        <v>45927</v>
      </c>
      <c r="E623" s="152">
        <f t="shared" si="127"/>
        <v>46340</v>
      </c>
      <c r="F623" s="152">
        <f t="shared" si="127"/>
        <v>46900</v>
      </c>
      <c r="G623" s="152">
        <f t="shared" si="127"/>
        <v>46900</v>
      </c>
      <c r="H623" s="152">
        <f t="shared" si="127"/>
        <v>47340</v>
      </c>
      <c r="I623" s="152">
        <f t="shared" si="127"/>
        <v>47820</v>
      </c>
      <c r="J623" s="152">
        <f t="shared" si="127"/>
        <v>48320</v>
      </c>
      <c r="K623" s="212"/>
    </row>
    <row r="624" spans="1:11" outlineLevel="1">
      <c r="A624" s="133"/>
      <c r="B624" s="129"/>
      <c r="C624" s="148"/>
      <c r="D624" s="208"/>
      <c r="E624" s="208"/>
      <c r="F624" s="208"/>
      <c r="G624" s="208"/>
      <c r="H624" s="208"/>
      <c r="I624" s="208"/>
      <c r="J624" s="208"/>
      <c r="K624" s="212"/>
    </row>
    <row r="625" spans="1:11" outlineLevel="1">
      <c r="A625" s="133"/>
      <c r="B625" s="129"/>
      <c r="C625" s="148"/>
      <c r="D625" s="208"/>
      <c r="E625" s="208"/>
      <c r="F625" s="208"/>
      <c r="G625" s="208"/>
      <c r="H625" s="208"/>
      <c r="I625" s="208"/>
      <c r="J625" s="208"/>
      <c r="K625" s="212"/>
    </row>
    <row r="626" spans="1:11" outlineLevel="1">
      <c r="A626" s="133"/>
      <c r="B626" s="129"/>
      <c r="C626" s="148"/>
      <c r="D626" s="208"/>
      <c r="E626" s="208"/>
      <c r="F626" s="208"/>
      <c r="G626" s="208"/>
      <c r="H626" s="208"/>
      <c r="I626" s="208"/>
      <c r="J626" s="208"/>
      <c r="K626" s="212"/>
    </row>
    <row r="627" spans="1:11" ht="13.5" thickBot="1">
      <c r="A627" s="149"/>
      <c r="B627" s="150"/>
      <c r="C627" s="151"/>
      <c r="D627" s="208"/>
      <c r="E627" s="208"/>
      <c r="F627" s="208"/>
      <c r="G627" s="208"/>
      <c r="H627" s="208"/>
      <c r="I627" s="208"/>
      <c r="J627" s="208"/>
      <c r="K627" s="212"/>
    </row>
    <row r="628" spans="1:11" ht="15.75" thickBot="1">
      <c r="A628" s="56" t="s">
        <v>17</v>
      </c>
      <c r="B628" s="57"/>
      <c r="C628" s="58"/>
      <c r="D628" s="174" t="s">
        <v>151</v>
      </c>
      <c r="E628" s="174" t="s">
        <v>151</v>
      </c>
      <c r="F628" s="174" t="s">
        <v>151</v>
      </c>
      <c r="G628" s="174" t="s">
        <v>151</v>
      </c>
      <c r="H628" s="174" t="s">
        <v>151</v>
      </c>
      <c r="I628" s="174" t="s">
        <v>151</v>
      </c>
      <c r="J628" s="174" t="s">
        <v>151</v>
      </c>
      <c r="K628" s="212"/>
    </row>
    <row r="629" spans="1:11" ht="14.25">
      <c r="A629" s="54" t="s">
        <v>15</v>
      </c>
      <c r="B629" s="34"/>
      <c r="C629" s="35"/>
      <c r="D629" s="281">
        <f t="shared" ref="D629:J629" si="128">D569+D547+D536+D531+D526+D519+D508+D503+D498+D455+D433+D410+D371+D341+D326+D319+D304+D260+D251+D212+D179+D173+D164+D133+D90+D97+D6+D139+D119+D288</f>
        <v>2069799</v>
      </c>
      <c r="E629" s="281">
        <f t="shared" si="128"/>
        <v>2306391</v>
      </c>
      <c r="F629" s="281">
        <f t="shared" si="128"/>
        <v>2391748</v>
      </c>
      <c r="G629" s="281">
        <f t="shared" si="128"/>
        <v>2612153</v>
      </c>
      <c r="H629" s="281">
        <f t="shared" si="128"/>
        <v>3083990</v>
      </c>
      <c r="I629" s="281">
        <f t="shared" si="128"/>
        <v>2765060</v>
      </c>
      <c r="J629" s="281">
        <f t="shared" si="128"/>
        <v>2766580</v>
      </c>
      <c r="K629" s="212"/>
    </row>
    <row r="630" spans="1:11" ht="14.25">
      <c r="A630" s="53" t="s">
        <v>16</v>
      </c>
      <c r="B630" s="28"/>
      <c r="C630" s="29"/>
      <c r="D630" s="226">
        <f t="shared" ref="D630" si="129">D613</f>
        <v>198371</v>
      </c>
      <c r="E630" s="226">
        <f t="shared" ref="E630:J630" si="130">E613</f>
        <v>398926</v>
      </c>
      <c r="F630" s="226">
        <f t="shared" si="130"/>
        <v>2349180</v>
      </c>
      <c r="G630" s="226">
        <f t="shared" si="130"/>
        <v>619406</v>
      </c>
      <c r="H630" s="226">
        <f t="shared" si="130"/>
        <v>1013500</v>
      </c>
      <c r="I630" s="226">
        <f t="shared" si="130"/>
        <v>290130</v>
      </c>
      <c r="J630" s="226">
        <f t="shared" si="130"/>
        <v>287910</v>
      </c>
      <c r="K630" s="212"/>
    </row>
    <row r="631" spans="1:11" ht="15" thickBot="1">
      <c r="A631" s="55" t="s">
        <v>67</v>
      </c>
      <c r="B631" s="36"/>
      <c r="C631" s="33"/>
      <c r="D631" s="227">
        <f t="shared" ref="D631:J631" si="131">D623</f>
        <v>45927</v>
      </c>
      <c r="E631" s="227">
        <f>E623</f>
        <v>46340</v>
      </c>
      <c r="F631" s="227">
        <f t="shared" si="131"/>
        <v>46900</v>
      </c>
      <c r="G631" s="227">
        <f t="shared" si="131"/>
        <v>46900</v>
      </c>
      <c r="H631" s="227">
        <f t="shared" si="131"/>
        <v>47340</v>
      </c>
      <c r="I631" s="227">
        <f t="shared" si="131"/>
        <v>47820</v>
      </c>
      <c r="J631" s="227">
        <f t="shared" si="131"/>
        <v>48320</v>
      </c>
      <c r="K631" s="212"/>
    </row>
    <row r="632" spans="1:11" ht="15.75" thickBot="1">
      <c r="A632" s="326" t="s">
        <v>66</v>
      </c>
      <c r="B632" s="327"/>
      <c r="C632" s="328"/>
      <c r="D632" s="228">
        <f t="shared" ref="D632" si="132">D629+D630+D631</f>
        <v>2314097</v>
      </c>
      <c r="E632" s="228">
        <f t="shared" ref="E632:J632" si="133">E629+E630+E631</f>
        <v>2751657</v>
      </c>
      <c r="F632" s="228">
        <f t="shared" si="133"/>
        <v>4787828</v>
      </c>
      <c r="G632" s="228">
        <f t="shared" si="133"/>
        <v>3278459</v>
      </c>
      <c r="H632" s="228">
        <f t="shared" si="133"/>
        <v>4144830</v>
      </c>
      <c r="I632" s="228">
        <f t="shared" si="133"/>
        <v>3103010</v>
      </c>
      <c r="J632" s="228">
        <f t="shared" si="133"/>
        <v>3102810</v>
      </c>
      <c r="K632" s="212"/>
    </row>
    <row r="633" spans="1:11" ht="15" thickBot="1">
      <c r="A633" s="341" t="s">
        <v>230</v>
      </c>
      <c r="B633" s="342"/>
      <c r="C633" s="343"/>
      <c r="D633" s="229">
        <f>príjmy!C90</f>
        <v>2536509</v>
      </c>
      <c r="E633" s="229">
        <f>príjmy!D90</f>
        <v>2746049</v>
      </c>
      <c r="F633" s="229">
        <f>príjmy!E90</f>
        <v>2637828</v>
      </c>
      <c r="G633" s="229">
        <f>príjmy!F90</f>
        <v>2948100</v>
      </c>
      <c r="H633" s="229">
        <f>príjmy!G90</f>
        <v>3159310</v>
      </c>
      <c r="I633" s="229">
        <f>príjmy!H90</f>
        <v>3050230</v>
      </c>
      <c r="J633" s="229">
        <f>príjmy!I90</f>
        <v>3050030</v>
      </c>
      <c r="K633" s="212"/>
    </row>
    <row r="634" spans="1:11" ht="15" thickBot="1">
      <c r="A634" s="251" t="s">
        <v>203</v>
      </c>
      <c r="B634" s="251"/>
      <c r="C634" s="251"/>
      <c r="D634" s="229">
        <f>príjmy!C91</f>
        <v>15040</v>
      </c>
      <c r="E634" s="229">
        <f>príjmy!D91</f>
        <v>237844</v>
      </c>
      <c r="F634" s="229">
        <f>príjmy!E91</f>
        <v>1650000</v>
      </c>
      <c r="G634" s="229">
        <f>príjmy!F91</f>
        <v>484665</v>
      </c>
      <c r="H634" s="229">
        <f>príjmy!G91</f>
        <v>796240</v>
      </c>
      <c r="I634" s="229">
        <f>príjmy!H91</f>
        <v>1000</v>
      </c>
      <c r="J634" s="229">
        <f>príjmy!I91</f>
        <v>1000</v>
      </c>
      <c r="K634" s="212"/>
    </row>
    <row r="635" spans="1:11" ht="15" thickBot="1">
      <c r="A635" s="251" t="s">
        <v>229</v>
      </c>
      <c r="B635" s="251"/>
      <c r="C635" s="251"/>
      <c r="D635" s="229">
        <f>príjmy!C92</f>
        <v>0</v>
      </c>
      <c r="E635" s="229">
        <f>príjmy!D92</f>
        <v>0</v>
      </c>
      <c r="F635" s="229">
        <f>príjmy!E92</f>
        <v>500000</v>
      </c>
      <c r="G635" s="229">
        <f>príjmy!F92</f>
        <v>0</v>
      </c>
      <c r="H635" s="229">
        <f>príjmy!G92</f>
        <v>189280</v>
      </c>
      <c r="I635" s="229">
        <f>príjmy!H92</f>
        <v>51780</v>
      </c>
      <c r="J635" s="229">
        <f>príjmy!I92</f>
        <v>51780</v>
      </c>
      <c r="K635" s="212"/>
    </row>
    <row r="636" spans="1:11" ht="15.75" thickBot="1">
      <c r="A636" s="326" t="s">
        <v>14</v>
      </c>
      <c r="B636" s="327"/>
      <c r="C636" s="328"/>
      <c r="D636" s="228">
        <f t="shared" ref="D636:J636" si="134">SUM(D633:D635)</f>
        <v>2551549</v>
      </c>
      <c r="E636" s="228">
        <f t="shared" si="134"/>
        <v>2983893</v>
      </c>
      <c r="F636" s="228">
        <f t="shared" si="134"/>
        <v>4787828</v>
      </c>
      <c r="G636" s="228">
        <f t="shared" si="134"/>
        <v>3432765</v>
      </c>
      <c r="H636" s="228">
        <f t="shared" si="134"/>
        <v>4144830</v>
      </c>
      <c r="I636" s="228">
        <f t="shared" si="134"/>
        <v>3103010</v>
      </c>
      <c r="J636" s="228">
        <f t="shared" si="134"/>
        <v>3102810</v>
      </c>
      <c r="K636" s="212"/>
    </row>
    <row r="637" spans="1:11" ht="16.5" thickBot="1">
      <c r="A637" s="30" t="s">
        <v>65</v>
      </c>
      <c r="B637" s="31"/>
      <c r="C637" s="32"/>
      <c r="D637" s="230">
        <f t="shared" ref="D637:J637" si="135">D636-D632</f>
        <v>237452</v>
      </c>
      <c r="E637" s="230">
        <f t="shared" si="135"/>
        <v>232236</v>
      </c>
      <c r="F637" s="230">
        <f t="shared" si="135"/>
        <v>0</v>
      </c>
      <c r="G637" s="230">
        <f t="shared" si="135"/>
        <v>154306</v>
      </c>
      <c r="H637" s="230">
        <f t="shared" si="135"/>
        <v>0</v>
      </c>
      <c r="I637" s="230">
        <f t="shared" si="135"/>
        <v>0</v>
      </c>
      <c r="J637" s="230">
        <f t="shared" si="135"/>
        <v>0</v>
      </c>
      <c r="K637" s="212"/>
    </row>
    <row r="638" spans="1:11">
      <c r="A638" s="126"/>
      <c r="B638" s="127"/>
      <c r="C638" s="128"/>
      <c r="D638" s="201"/>
      <c r="E638" s="201"/>
      <c r="F638" s="201"/>
      <c r="G638" s="201"/>
      <c r="H638" s="201"/>
      <c r="I638" s="201"/>
      <c r="J638" s="201"/>
      <c r="K638" s="212"/>
    </row>
    <row r="639" spans="1:11">
      <c r="A639" s="120"/>
      <c r="B639" s="129"/>
      <c r="C639" s="130"/>
      <c r="D639" s="201"/>
      <c r="E639" s="201"/>
      <c r="F639" s="201"/>
      <c r="G639" s="201"/>
      <c r="H639" s="201"/>
      <c r="I639" s="201"/>
      <c r="J639" s="201"/>
      <c r="K639" s="212"/>
    </row>
    <row r="640" spans="1:11">
      <c r="A640" s="120" t="s">
        <v>409</v>
      </c>
      <c r="B640" s="129"/>
      <c r="C640" s="131"/>
      <c r="D640" s="201"/>
      <c r="E640" s="201"/>
      <c r="F640" s="201"/>
      <c r="G640" s="201"/>
      <c r="H640" s="201"/>
      <c r="I640" s="201"/>
      <c r="J640" s="201"/>
      <c r="K640" s="212"/>
    </row>
    <row r="641" spans="1:11">
      <c r="A641" s="95"/>
      <c r="B641" s="96" t="s">
        <v>263</v>
      </c>
      <c r="C641" s="97"/>
      <c r="D641" s="201"/>
      <c r="E641" s="201"/>
      <c r="F641" s="201"/>
      <c r="G641" s="201"/>
      <c r="H641" s="201"/>
      <c r="I641" s="201"/>
      <c r="J641" s="201"/>
      <c r="K641" s="212"/>
    </row>
    <row r="642" spans="1:11">
      <c r="A642" s="120"/>
      <c r="B642" s="129"/>
      <c r="C642" s="132"/>
      <c r="D642" s="201"/>
      <c r="E642" s="201"/>
      <c r="F642" s="201"/>
      <c r="G642" s="201"/>
      <c r="H642" s="201"/>
      <c r="I642" s="201"/>
      <c r="J642" s="201"/>
      <c r="K642" s="212"/>
    </row>
    <row r="643" spans="1:11">
      <c r="A643" s="120"/>
      <c r="B643" s="129"/>
      <c r="C643" s="132"/>
      <c r="D643" s="201"/>
      <c r="E643" s="201"/>
      <c r="F643" s="201"/>
      <c r="G643" s="201"/>
      <c r="H643" s="201"/>
      <c r="I643" s="201"/>
      <c r="J643" s="201"/>
      <c r="K643" s="212"/>
    </row>
    <row r="644" spans="1:11">
      <c r="A644" s="120"/>
      <c r="B644" s="129"/>
      <c r="C644" s="132"/>
      <c r="D644" s="201"/>
      <c r="E644" s="201"/>
      <c r="F644" s="201"/>
      <c r="G644" s="201"/>
      <c r="H644" s="201"/>
      <c r="I644" s="201"/>
      <c r="J644" s="201"/>
      <c r="K644" s="212"/>
    </row>
    <row r="645" spans="1:11">
      <c r="A645" s="120"/>
      <c r="B645" s="129"/>
      <c r="C645" s="132"/>
      <c r="D645" s="201"/>
      <c r="E645" s="201"/>
      <c r="F645" s="201"/>
      <c r="G645" s="201"/>
      <c r="H645" s="201"/>
      <c r="I645" s="201"/>
      <c r="J645" s="201"/>
      <c r="K645" s="212"/>
    </row>
    <row r="646" spans="1:11">
      <c r="A646" s="120"/>
      <c r="B646" s="133"/>
      <c r="C646" s="120"/>
      <c r="D646" s="201"/>
      <c r="E646" s="201"/>
      <c r="F646" s="201"/>
      <c r="G646" s="201"/>
      <c r="H646" s="201"/>
      <c r="I646" s="201"/>
      <c r="J646" s="201"/>
      <c r="K646" s="212"/>
    </row>
    <row r="647" spans="1:11">
      <c r="A647" s="120"/>
      <c r="B647" s="133"/>
      <c r="C647" s="120"/>
      <c r="D647" s="201"/>
      <c r="E647" s="201"/>
      <c r="F647" s="201"/>
      <c r="G647" s="201"/>
      <c r="H647" s="201"/>
      <c r="I647" s="201"/>
      <c r="J647" s="201"/>
      <c r="K647" s="212"/>
    </row>
    <row r="648" spans="1:11" ht="15">
      <c r="A648" s="120"/>
      <c r="B648" s="120"/>
      <c r="C648" s="134"/>
      <c r="D648" s="201"/>
      <c r="E648" s="201"/>
      <c r="F648" s="201"/>
      <c r="G648" s="201"/>
      <c r="H648" s="201"/>
      <c r="I648" s="201"/>
      <c r="J648" s="201"/>
      <c r="K648" s="212"/>
    </row>
    <row r="649" spans="1:11" ht="15">
      <c r="A649" s="120"/>
      <c r="B649" s="120"/>
      <c r="C649" s="135"/>
      <c r="D649" s="201"/>
      <c r="E649" s="201"/>
      <c r="F649" s="201"/>
      <c r="G649" s="201"/>
      <c r="H649" s="201"/>
      <c r="I649" s="201"/>
      <c r="J649" s="201"/>
      <c r="K649" s="212"/>
    </row>
    <row r="650" spans="1:11" ht="15">
      <c r="A650" s="120"/>
      <c r="B650" s="120"/>
      <c r="C650" s="135"/>
      <c r="D650" s="201"/>
      <c r="E650" s="201"/>
      <c r="F650" s="201"/>
      <c r="G650" s="201"/>
      <c r="H650" s="201"/>
      <c r="I650" s="201"/>
      <c r="J650" s="201"/>
      <c r="K650" s="212"/>
    </row>
    <row r="651" spans="1:11" ht="15">
      <c r="A651" s="120"/>
      <c r="B651" s="120"/>
      <c r="C651" s="135"/>
      <c r="D651" s="201"/>
      <c r="E651" s="201"/>
      <c r="F651" s="201"/>
      <c r="G651" s="201"/>
      <c r="H651" s="201"/>
      <c r="I651" s="201"/>
      <c r="J651" s="201"/>
      <c r="K651" s="212"/>
    </row>
    <row r="652" spans="1:11">
      <c r="A652" s="120"/>
      <c r="B652" s="120"/>
      <c r="C652" s="120"/>
      <c r="D652" s="201"/>
      <c r="E652" s="201"/>
      <c r="F652" s="201"/>
      <c r="G652" s="201"/>
      <c r="H652" s="201"/>
      <c r="I652" s="201"/>
      <c r="J652" s="201"/>
      <c r="K652" s="212"/>
    </row>
    <row r="653" spans="1:11">
      <c r="A653" s="126"/>
      <c r="B653" s="126"/>
      <c r="C653" s="126"/>
      <c r="D653" s="201"/>
      <c r="E653" s="201"/>
      <c r="F653" s="201"/>
      <c r="G653" s="201"/>
      <c r="H653" s="201"/>
      <c r="I653" s="201"/>
      <c r="J653" s="201"/>
      <c r="K653" s="212"/>
    </row>
    <row r="654" spans="1:11">
      <c r="A654" s="126"/>
      <c r="B654" s="126"/>
      <c r="C654" s="126"/>
      <c r="D654" s="201"/>
      <c r="E654" s="201"/>
      <c r="F654" s="201"/>
      <c r="G654" s="201"/>
      <c r="H654" s="201"/>
      <c r="I654" s="201"/>
      <c r="J654" s="201"/>
      <c r="K654" s="212"/>
    </row>
    <row r="655" spans="1:11">
      <c r="A655" s="126"/>
      <c r="B655" s="126"/>
      <c r="C655" s="126"/>
      <c r="D655" s="201"/>
      <c r="E655" s="201"/>
      <c r="F655" s="201"/>
      <c r="G655" s="201"/>
      <c r="H655" s="201"/>
      <c r="I655" s="201"/>
      <c r="J655" s="201"/>
      <c r="K655" s="212"/>
    </row>
    <row r="656" spans="1:11">
      <c r="A656" s="126"/>
      <c r="B656" s="126"/>
      <c r="C656" s="126"/>
      <c r="D656" s="201"/>
      <c r="E656" s="201"/>
      <c r="F656" s="201"/>
      <c r="G656" s="201"/>
      <c r="H656" s="201"/>
      <c r="I656" s="201"/>
      <c r="J656" s="201"/>
      <c r="K656" s="212"/>
    </row>
    <row r="657" spans="1:11">
      <c r="A657" s="126"/>
      <c r="B657" s="126"/>
      <c r="C657" s="126"/>
      <c r="D657" s="201"/>
      <c r="E657" s="201"/>
      <c r="F657" s="201"/>
      <c r="G657" s="201"/>
      <c r="H657" s="201"/>
      <c r="I657" s="201"/>
      <c r="J657" s="201"/>
      <c r="K657" s="212"/>
    </row>
    <row r="658" spans="1:11">
      <c r="A658" s="126"/>
      <c r="B658" s="126"/>
      <c r="C658" s="126"/>
      <c r="D658" s="201"/>
      <c r="E658" s="201"/>
      <c r="F658" s="201"/>
      <c r="G658" s="201"/>
      <c r="H658" s="201"/>
      <c r="I658" s="201"/>
      <c r="J658" s="201"/>
      <c r="K658" s="212"/>
    </row>
    <row r="659" spans="1:11">
      <c r="A659" s="126"/>
      <c r="B659" s="126"/>
      <c r="C659" s="126"/>
      <c r="D659" s="201"/>
      <c r="E659" s="201"/>
      <c r="F659" s="201"/>
      <c r="G659" s="201"/>
      <c r="H659" s="201"/>
      <c r="I659" s="201"/>
      <c r="J659" s="201"/>
      <c r="K659" s="212"/>
    </row>
    <row r="660" spans="1:11">
      <c r="A660" s="154"/>
      <c r="B660" s="126"/>
      <c r="C660" s="126"/>
      <c r="D660" s="201"/>
      <c r="E660" s="201"/>
      <c r="F660" s="201"/>
      <c r="G660" s="201"/>
      <c r="H660" s="201"/>
      <c r="I660" s="201"/>
      <c r="J660" s="201"/>
      <c r="K660" s="212"/>
    </row>
    <row r="661" spans="1:11">
      <c r="A661" s="126"/>
      <c r="B661" s="127"/>
      <c r="C661" s="128"/>
      <c r="D661" s="201"/>
      <c r="E661" s="201"/>
      <c r="F661" s="201"/>
      <c r="G661" s="201"/>
      <c r="H661" s="201"/>
      <c r="I661" s="201"/>
      <c r="J661" s="201"/>
      <c r="K661" s="212"/>
    </row>
    <row r="662" spans="1:11">
      <c r="A662" s="126"/>
      <c r="B662" s="127"/>
      <c r="C662" s="128"/>
      <c r="D662" s="201"/>
      <c r="E662" s="201"/>
      <c r="F662" s="201"/>
      <c r="G662" s="201"/>
      <c r="H662" s="201"/>
      <c r="I662" s="201"/>
      <c r="J662" s="201"/>
      <c r="K662" s="212"/>
    </row>
    <row r="663" spans="1:11">
      <c r="A663" s="126"/>
      <c r="B663" s="127"/>
      <c r="C663" s="128"/>
      <c r="D663" s="201"/>
      <c r="E663" s="201"/>
      <c r="F663" s="201"/>
      <c r="G663" s="201"/>
      <c r="H663" s="201"/>
      <c r="I663" s="201"/>
      <c r="J663" s="201"/>
      <c r="K663" s="212"/>
    </row>
    <row r="664" spans="1:11">
      <c r="A664" s="126"/>
      <c r="B664" s="127"/>
      <c r="C664" s="128"/>
      <c r="D664" s="201"/>
      <c r="E664" s="201"/>
      <c r="F664" s="201"/>
      <c r="G664" s="201"/>
      <c r="H664" s="201"/>
      <c r="I664" s="201"/>
      <c r="J664" s="201"/>
      <c r="K664" s="212"/>
    </row>
    <row r="665" spans="1:11">
      <c r="A665" s="126"/>
      <c r="B665" s="127"/>
      <c r="C665" s="128"/>
      <c r="D665" s="201"/>
      <c r="E665" s="201"/>
      <c r="F665" s="201"/>
      <c r="G665" s="201"/>
      <c r="H665" s="201"/>
      <c r="I665" s="201"/>
      <c r="J665" s="201"/>
      <c r="K665" s="212"/>
    </row>
    <row r="666" spans="1:11">
      <c r="A666" s="126"/>
      <c r="B666" s="127"/>
      <c r="C666" s="128"/>
      <c r="D666" s="201"/>
      <c r="E666" s="201"/>
      <c r="F666" s="201"/>
      <c r="G666" s="201"/>
      <c r="H666" s="201"/>
      <c r="I666" s="201"/>
      <c r="J666" s="201"/>
      <c r="K666" s="212"/>
    </row>
    <row r="667" spans="1:11">
      <c r="A667" s="126"/>
      <c r="B667" s="127"/>
      <c r="C667" s="128"/>
      <c r="D667" s="201"/>
      <c r="E667" s="201"/>
      <c r="F667" s="201"/>
      <c r="G667" s="201"/>
      <c r="H667" s="201"/>
      <c r="I667" s="201"/>
      <c r="J667" s="201"/>
      <c r="K667" s="212"/>
    </row>
    <row r="668" spans="1:11">
      <c r="A668" s="126"/>
      <c r="B668" s="127"/>
      <c r="C668" s="128"/>
      <c r="D668" s="201"/>
      <c r="E668" s="201"/>
      <c r="F668" s="201"/>
      <c r="G668" s="201"/>
      <c r="H668" s="201"/>
      <c r="I668" s="201"/>
      <c r="J668" s="201"/>
      <c r="K668" s="212"/>
    </row>
    <row r="669" spans="1:11">
      <c r="A669" s="126"/>
      <c r="B669" s="127"/>
      <c r="C669" s="128"/>
      <c r="D669" s="201"/>
      <c r="E669" s="201"/>
      <c r="F669" s="201"/>
      <c r="G669" s="201"/>
      <c r="H669" s="201"/>
      <c r="I669" s="201"/>
      <c r="J669" s="201"/>
      <c r="K669" s="212"/>
    </row>
    <row r="670" spans="1:11">
      <c r="A670" s="126"/>
      <c r="B670" s="127"/>
      <c r="C670" s="128"/>
      <c r="D670" s="201"/>
      <c r="E670" s="201"/>
      <c r="F670" s="201"/>
      <c r="G670" s="201"/>
      <c r="H670" s="201"/>
      <c r="I670" s="201"/>
      <c r="J670" s="201"/>
      <c r="K670" s="212"/>
    </row>
    <row r="671" spans="1:11">
      <c r="A671" s="126"/>
      <c r="B671" s="127"/>
      <c r="C671" s="128"/>
      <c r="D671" s="201"/>
      <c r="E671" s="201"/>
      <c r="F671" s="201"/>
      <c r="G671" s="201"/>
      <c r="H671" s="201"/>
      <c r="I671" s="201"/>
      <c r="J671" s="201"/>
    </row>
    <row r="672" spans="1:11">
      <c r="A672" s="126"/>
      <c r="B672" s="127"/>
      <c r="C672" s="128"/>
      <c r="D672" s="201"/>
      <c r="E672" s="201"/>
      <c r="F672" s="201"/>
      <c r="G672" s="201"/>
      <c r="H672" s="201"/>
      <c r="I672" s="201"/>
      <c r="J672" s="201"/>
    </row>
    <row r="673" spans="1:10">
      <c r="A673" s="126"/>
      <c r="B673" s="127"/>
      <c r="C673" s="128"/>
      <c r="D673" s="201"/>
      <c r="E673" s="201"/>
      <c r="F673" s="201"/>
      <c r="G673" s="201"/>
      <c r="H673" s="201"/>
      <c r="I673" s="201"/>
      <c r="J673" s="201"/>
    </row>
    <row r="674" spans="1:10">
      <c r="A674" s="126"/>
      <c r="B674" s="127"/>
      <c r="C674" s="128"/>
      <c r="D674" s="201"/>
      <c r="E674" s="201"/>
      <c r="F674" s="201"/>
      <c r="G674" s="201"/>
      <c r="H674" s="201"/>
      <c r="I674" s="201"/>
      <c r="J674" s="201"/>
    </row>
    <row r="675" spans="1:10">
      <c r="A675" s="126"/>
      <c r="B675" s="127"/>
      <c r="C675" s="128"/>
      <c r="D675" s="201"/>
      <c r="E675" s="201"/>
      <c r="F675" s="201"/>
      <c r="G675" s="201"/>
      <c r="H675" s="201"/>
      <c r="I675" s="201"/>
      <c r="J675" s="201"/>
    </row>
    <row r="676" spans="1:10">
      <c r="A676" s="126"/>
      <c r="B676" s="127"/>
      <c r="C676" s="128"/>
      <c r="D676" s="201"/>
      <c r="E676" s="201"/>
      <c r="F676" s="201"/>
      <c r="G676" s="201"/>
      <c r="H676" s="201"/>
      <c r="I676" s="201"/>
      <c r="J676" s="201"/>
    </row>
    <row r="677" spans="1:10">
      <c r="A677" s="126"/>
      <c r="B677" s="127"/>
      <c r="C677" s="128"/>
      <c r="D677" s="201"/>
      <c r="E677" s="201"/>
      <c r="F677" s="201"/>
      <c r="G677" s="201"/>
      <c r="H677" s="201"/>
      <c r="I677" s="201"/>
      <c r="J677" s="201"/>
    </row>
    <row r="678" spans="1:10">
      <c r="A678" s="126"/>
      <c r="B678" s="127"/>
      <c r="C678" s="128"/>
      <c r="D678" s="201"/>
      <c r="E678" s="201"/>
      <c r="F678" s="201"/>
      <c r="G678" s="201"/>
      <c r="H678" s="201"/>
      <c r="I678" s="201"/>
      <c r="J678" s="201"/>
    </row>
    <row r="679" spans="1:10">
      <c r="D679" s="201"/>
      <c r="E679" s="201"/>
      <c r="F679" s="201"/>
      <c r="G679" s="201"/>
      <c r="H679" s="201"/>
      <c r="I679" s="201"/>
      <c r="J679" s="201"/>
    </row>
    <row r="680" spans="1:10">
      <c r="D680" s="201"/>
      <c r="E680" s="201"/>
      <c r="F680" s="201"/>
      <c r="G680" s="201"/>
      <c r="H680" s="201"/>
      <c r="I680" s="201"/>
      <c r="J680" s="201"/>
    </row>
    <row r="681" spans="1:10">
      <c r="D681" s="201"/>
      <c r="E681" s="201"/>
      <c r="F681" s="201"/>
      <c r="G681" s="201"/>
      <c r="H681" s="201"/>
      <c r="I681" s="201"/>
      <c r="J681" s="201"/>
    </row>
    <row r="682" spans="1:10">
      <c r="D682" s="201"/>
      <c r="E682" s="201"/>
      <c r="F682" s="201"/>
      <c r="G682" s="201"/>
      <c r="H682" s="201"/>
      <c r="I682" s="201"/>
      <c r="J682" s="201"/>
    </row>
    <row r="683" spans="1:10">
      <c r="D683" s="201"/>
      <c r="E683" s="201"/>
      <c r="F683" s="201"/>
      <c r="G683" s="201"/>
      <c r="H683" s="201"/>
      <c r="I683" s="201"/>
      <c r="J683" s="201"/>
    </row>
    <row r="684" spans="1:10">
      <c r="B684" s="10"/>
      <c r="C684" s="10"/>
      <c r="D684" s="201"/>
      <c r="E684" s="201"/>
      <c r="F684" s="201"/>
      <c r="G684" s="201"/>
      <c r="H684" s="201"/>
      <c r="I684" s="201"/>
      <c r="J684" s="201"/>
    </row>
    <row r="685" spans="1:10">
      <c r="B685" s="10"/>
      <c r="C685" s="10"/>
      <c r="D685" s="201"/>
      <c r="E685" s="201"/>
      <c r="F685" s="201"/>
      <c r="G685" s="201"/>
      <c r="H685" s="201"/>
      <c r="I685" s="201"/>
      <c r="J685" s="201"/>
    </row>
    <row r="686" spans="1:10">
      <c r="B686" s="10"/>
      <c r="C686" s="10"/>
      <c r="D686" s="201"/>
      <c r="E686" s="201"/>
      <c r="F686" s="201"/>
      <c r="G686" s="201"/>
      <c r="H686" s="201"/>
      <c r="I686" s="201"/>
      <c r="J686" s="201"/>
    </row>
    <row r="687" spans="1:10">
      <c r="B687" s="10"/>
      <c r="C687" s="10"/>
      <c r="D687" s="201"/>
      <c r="E687" s="201"/>
      <c r="F687" s="201"/>
      <c r="G687" s="201"/>
      <c r="H687" s="201"/>
      <c r="I687" s="201"/>
      <c r="J687" s="201"/>
    </row>
    <row r="688" spans="1:10">
      <c r="B688" s="10"/>
      <c r="C688" s="10"/>
      <c r="D688" s="201"/>
      <c r="E688" s="201"/>
      <c r="F688" s="201"/>
      <c r="G688" s="201"/>
      <c r="H688" s="201"/>
      <c r="I688" s="201"/>
      <c r="J688" s="201"/>
    </row>
    <row r="689" spans="2:10">
      <c r="B689" s="10"/>
      <c r="C689" s="10"/>
      <c r="D689" s="201"/>
      <c r="E689" s="201"/>
      <c r="F689" s="201"/>
      <c r="G689" s="201"/>
      <c r="H689" s="201"/>
      <c r="I689" s="201"/>
      <c r="J689" s="201"/>
    </row>
    <row r="690" spans="2:10">
      <c r="B690" s="10"/>
      <c r="C690" s="10"/>
      <c r="D690" s="201"/>
      <c r="E690" s="201"/>
      <c r="F690" s="201"/>
      <c r="G690" s="201"/>
      <c r="H690" s="201"/>
      <c r="I690" s="201"/>
      <c r="J690" s="201"/>
    </row>
    <row r="691" spans="2:10">
      <c r="B691" s="10"/>
      <c r="C691" s="10"/>
      <c r="D691" s="201"/>
      <c r="E691" s="201"/>
      <c r="F691" s="201"/>
      <c r="G691" s="201"/>
      <c r="H691" s="201"/>
      <c r="I691" s="201"/>
      <c r="J691" s="201"/>
    </row>
    <row r="692" spans="2:10">
      <c r="B692" s="10"/>
      <c r="C692" s="10"/>
      <c r="D692" s="201"/>
      <c r="E692" s="201"/>
      <c r="F692" s="201"/>
      <c r="G692" s="201"/>
      <c r="H692" s="201"/>
      <c r="I692" s="201"/>
      <c r="J692" s="201"/>
    </row>
    <row r="693" spans="2:10">
      <c r="B693" s="10"/>
      <c r="C693" s="10"/>
      <c r="D693" s="201"/>
      <c r="E693" s="201"/>
      <c r="F693" s="201"/>
      <c r="G693" s="201"/>
      <c r="H693" s="201"/>
      <c r="I693" s="201"/>
      <c r="J693" s="201"/>
    </row>
    <row r="694" spans="2:10">
      <c r="B694" s="10"/>
      <c r="C694" s="10"/>
      <c r="D694" s="201"/>
      <c r="E694" s="201"/>
      <c r="F694" s="201"/>
      <c r="G694" s="201"/>
      <c r="H694" s="201"/>
      <c r="I694" s="201"/>
      <c r="J694" s="201"/>
    </row>
    <row r="695" spans="2:10">
      <c r="B695" s="10"/>
      <c r="C695" s="10"/>
      <c r="D695" s="201"/>
      <c r="E695" s="201"/>
      <c r="F695" s="201"/>
      <c r="G695" s="201"/>
      <c r="H695" s="201"/>
      <c r="I695" s="201"/>
      <c r="J695" s="201"/>
    </row>
    <row r="696" spans="2:10">
      <c r="B696" s="10"/>
      <c r="C696" s="10"/>
      <c r="D696" s="201"/>
      <c r="E696" s="201"/>
      <c r="F696" s="201"/>
      <c r="G696" s="201"/>
      <c r="H696" s="201"/>
      <c r="I696" s="201"/>
      <c r="J696" s="201"/>
    </row>
    <row r="697" spans="2:10">
      <c r="B697" s="10"/>
      <c r="C697" s="10"/>
      <c r="D697" s="201"/>
      <c r="E697" s="201"/>
      <c r="F697" s="201"/>
      <c r="G697" s="201"/>
      <c r="H697" s="201"/>
      <c r="I697" s="201"/>
      <c r="J697" s="201"/>
    </row>
    <row r="698" spans="2:10">
      <c r="B698" s="10"/>
      <c r="C698" s="10"/>
      <c r="D698" s="201"/>
      <c r="E698" s="201"/>
      <c r="F698" s="201"/>
      <c r="G698" s="201"/>
      <c r="H698" s="201"/>
      <c r="I698" s="201"/>
      <c r="J698" s="201"/>
    </row>
    <row r="699" spans="2:10">
      <c r="B699" s="10"/>
      <c r="C699" s="10"/>
      <c r="D699" s="201"/>
      <c r="E699" s="201"/>
      <c r="F699" s="201"/>
      <c r="G699" s="201"/>
      <c r="H699" s="201"/>
      <c r="I699" s="201"/>
      <c r="J699" s="201"/>
    </row>
    <row r="700" spans="2:10">
      <c r="B700" s="10"/>
      <c r="C700" s="10"/>
      <c r="D700" s="201"/>
      <c r="E700" s="201"/>
      <c r="F700" s="201"/>
      <c r="G700" s="201"/>
      <c r="H700" s="201"/>
      <c r="I700" s="201"/>
      <c r="J700" s="201"/>
    </row>
    <row r="701" spans="2:10">
      <c r="B701" s="10"/>
      <c r="C701" s="10"/>
      <c r="D701" s="201"/>
      <c r="E701" s="201"/>
      <c r="F701" s="201"/>
      <c r="G701" s="201"/>
      <c r="H701" s="201"/>
      <c r="I701" s="201"/>
      <c r="J701" s="201"/>
    </row>
    <row r="702" spans="2:10">
      <c r="B702" s="10"/>
      <c r="C702" s="10"/>
      <c r="D702" s="201"/>
      <c r="E702" s="201"/>
      <c r="F702" s="201"/>
      <c r="G702" s="201"/>
      <c r="H702" s="201"/>
      <c r="I702" s="201"/>
      <c r="J702" s="201"/>
    </row>
    <row r="703" spans="2:10">
      <c r="B703" s="10"/>
      <c r="C703" s="10"/>
      <c r="D703" s="201"/>
      <c r="E703" s="201"/>
      <c r="F703" s="201"/>
      <c r="G703" s="201"/>
      <c r="H703" s="201"/>
      <c r="I703" s="201"/>
      <c r="J703" s="201"/>
    </row>
    <row r="704" spans="2:10">
      <c r="B704" s="10"/>
      <c r="C704" s="10"/>
      <c r="D704" s="201"/>
      <c r="E704" s="201"/>
      <c r="F704" s="201"/>
      <c r="G704" s="201"/>
      <c r="H704" s="201"/>
      <c r="I704" s="201"/>
      <c r="J704" s="201"/>
    </row>
    <row r="705" spans="2:10">
      <c r="B705" s="10"/>
      <c r="C705" s="10"/>
      <c r="D705" s="201"/>
      <c r="E705" s="201"/>
      <c r="F705" s="201"/>
      <c r="G705" s="201"/>
      <c r="H705" s="201"/>
      <c r="I705" s="201"/>
      <c r="J705" s="201"/>
    </row>
    <row r="706" spans="2:10">
      <c r="B706" s="10"/>
      <c r="C706" s="10"/>
      <c r="D706" s="201"/>
      <c r="E706" s="201"/>
      <c r="F706" s="201"/>
      <c r="G706" s="201"/>
      <c r="H706" s="201"/>
      <c r="I706" s="201"/>
      <c r="J706" s="201"/>
    </row>
    <row r="707" spans="2:10">
      <c r="B707" s="10"/>
      <c r="C707" s="10"/>
      <c r="D707" s="201"/>
      <c r="E707" s="201"/>
      <c r="F707" s="201"/>
      <c r="G707" s="201"/>
      <c r="H707" s="201"/>
      <c r="I707" s="201"/>
      <c r="J707" s="201"/>
    </row>
    <row r="708" spans="2:10">
      <c r="B708" s="10"/>
      <c r="C708" s="10"/>
      <c r="D708" s="201"/>
      <c r="E708" s="201"/>
      <c r="F708" s="201"/>
      <c r="G708" s="201"/>
      <c r="H708" s="201"/>
      <c r="I708" s="201"/>
      <c r="J708" s="201"/>
    </row>
    <row r="709" spans="2:10">
      <c r="B709" s="10"/>
      <c r="C709" s="10"/>
      <c r="D709" s="201"/>
      <c r="E709" s="201"/>
      <c r="F709" s="201"/>
      <c r="G709" s="201"/>
      <c r="H709" s="201"/>
      <c r="I709" s="201"/>
      <c r="J709" s="201"/>
    </row>
    <row r="710" spans="2:10">
      <c r="B710" s="10"/>
      <c r="C710" s="10"/>
    </row>
    <row r="711" spans="2:10">
      <c r="B711" s="10"/>
      <c r="C711" s="10"/>
    </row>
    <row r="712" spans="2:10">
      <c r="B712" s="10"/>
      <c r="C712" s="10"/>
    </row>
    <row r="713" spans="2:10">
      <c r="B713" s="10"/>
      <c r="C713" s="10"/>
    </row>
    <row r="714" spans="2:10">
      <c r="B714" s="10"/>
      <c r="C714" s="10"/>
    </row>
    <row r="715" spans="2:10">
      <c r="B715" s="10"/>
      <c r="C715" s="10"/>
    </row>
  </sheetData>
  <mergeCells count="10">
    <mergeCell ref="A4:C5"/>
    <mergeCell ref="A1:H3"/>
    <mergeCell ref="A636:C636"/>
    <mergeCell ref="A319:C319"/>
    <mergeCell ref="A576:C576"/>
    <mergeCell ref="A613:C613"/>
    <mergeCell ref="A623:C623"/>
    <mergeCell ref="A632:C632"/>
    <mergeCell ref="A578:C578"/>
    <mergeCell ref="A633:C63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22" workbookViewId="0">
      <selection activeCell="J34" sqref="J34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customWidth="1"/>
    <col min="8" max="8" width="11.140625" customWidth="1"/>
  </cols>
  <sheetData>
    <row r="1" spans="1:8" ht="18">
      <c r="A1" s="344" t="s">
        <v>406</v>
      </c>
      <c r="B1" s="344"/>
      <c r="C1" s="344"/>
      <c r="D1" s="344"/>
      <c r="E1" s="344"/>
      <c r="F1" s="344"/>
      <c r="G1" s="344"/>
      <c r="H1" s="344"/>
    </row>
    <row r="2" spans="1:8" ht="18">
      <c r="A2" s="179"/>
      <c r="B2" s="179"/>
      <c r="C2" s="179"/>
      <c r="D2" s="179"/>
      <c r="E2" s="179"/>
      <c r="F2" s="179"/>
      <c r="G2" s="179"/>
      <c r="H2" s="179"/>
    </row>
    <row r="4" spans="1:8" ht="31.5">
      <c r="A4" s="269" t="s">
        <v>198</v>
      </c>
      <c r="B4" s="270"/>
      <c r="C4" s="270"/>
      <c r="D4" s="271"/>
      <c r="E4" s="269"/>
      <c r="F4" s="268"/>
      <c r="G4" s="270"/>
      <c r="H4" s="268" t="s">
        <v>405</v>
      </c>
    </row>
    <row r="6" spans="1:8" ht="15">
      <c r="A6" s="180"/>
      <c r="B6" s="180"/>
      <c r="C6" s="180"/>
      <c r="D6" s="181"/>
      <c r="E6" s="181"/>
      <c r="F6" s="265"/>
      <c r="G6" s="265"/>
      <c r="H6" s="265"/>
    </row>
    <row r="7" spans="1:8" ht="15">
      <c r="A7" s="180" t="s">
        <v>245</v>
      </c>
      <c r="B7" s="180"/>
      <c r="C7" s="180"/>
      <c r="D7" s="181"/>
      <c r="E7" s="181"/>
      <c r="F7" s="265"/>
      <c r="G7" s="265"/>
      <c r="H7" s="265">
        <v>1000</v>
      </c>
    </row>
    <row r="8" spans="1:8" ht="15">
      <c r="A8" s="180"/>
      <c r="B8" s="180"/>
      <c r="C8" s="180"/>
      <c r="D8" s="181"/>
      <c r="E8" s="181"/>
      <c r="F8" s="265"/>
      <c r="G8" s="265"/>
      <c r="H8" s="265"/>
    </row>
    <row r="9" spans="1:8" ht="15">
      <c r="A9" s="180" t="s">
        <v>260</v>
      </c>
      <c r="B9" s="180"/>
      <c r="C9" s="180"/>
      <c r="D9" s="181"/>
      <c r="E9" s="181"/>
      <c r="F9" s="265"/>
      <c r="G9" s="265"/>
      <c r="H9" s="265">
        <v>750</v>
      </c>
    </row>
    <row r="10" spans="1:8" ht="15">
      <c r="A10" s="180"/>
      <c r="B10" s="180"/>
      <c r="C10" s="180"/>
      <c r="D10" s="181"/>
      <c r="E10" s="181"/>
      <c r="F10" s="265"/>
      <c r="G10" s="265"/>
      <c r="H10" s="265"/>
    </row>
    <row r="11" spans="1:8" ht="15">
      <c r="A11" s="180" t="s">
        <v>398</v>
      </c>
      <c r="B11" s="180"/>
      <c r="C11" s="180"/>
      <c r="D11" s="181"/>
      <c r="E11" s="181"/>
      <c r="F11" s="265"/>
      <c r="G11" s="265"/>
      <c r="H11" s="265">
        <v>900</v>
      </c>
    </row>
    <row r="12" spans="1:8" ht="15">
      <c r="A12" s="180"/>
      <c r="B12" s="180"/>
      <c r="C12" s="180"/>
      <c r="D12" s="181"/>
      <c r="E12" s="181"/>
      <c r="F12" s="265"/>
      <c r="G12" s="265"/>
      <c r="H12" s="265"/>
    </row>
    <row r="13" spans="1:8" ht="15">
      <c r="A13" s="180" t="s">
        <v>234</v>
      </c>
      <c r="B13" s="180"/>
      <c r="C13" s="180"/>
      <c r="D13" s="181"/>
      <c r="E13" s="181"/>
      <c r="F13" s="265"/>
      <c r="G13" s="265"/>
      <c r="H13" s="265">
        <v>700</v>
      </c>
    </row>
    <row r="14" spans="1:8" ht="15">
      <c r="A14" s="180"/>
      <c r="B14" s="180"/>
      <c r="C14" s="180"/>
      <c r="D14" s="181"/>
      <c r="E14" s="181"/>
      <c r="F14" s="265"/>
      <c r="G14" s="265"/>
      <c r="H14" s="265"/>
    </row>
    <row r="15" spans="1:8" ht="15">
      <c r="A15" s="180" t="s">
        <v>399</v>
      </c>
      <c r="B15" s="180"/>
      <c r="C15" s="180"/>
      <c r="D15" s="181"/>
      <c r="E15" s="181"/>
      <c r="F15" s="265"/>
      <c r="G15" s="265"/>
      <c r="H15" s="265">
        <v>1000</v>
      </c>
    </row>
    <row r="16" spans="1:8" ht="15">
      <c r="A16" s="180"/>
      <c r="B16" s="180"/>
      <c r="C16" s="180"/>
      <c r="D16" s="181"/>
      <c r="E16" s="181"/>
      <c r="F16" s="265"/>
      <c r="G16" s="265"/>
      <c r="H16" s="265"/>
    </row>
    <row r="17" spans="1:8" ht="15">
      <c r="A17" s="180" t="s">
        <v>408</v>
      </c>
      <c r="B17" s="180"/>
      <c r="C17" s="180"/>
      <c r="D17" s="181"/>
      <c r="E17" s="181"/>
      <c r="F17" s="265"/>
      <c r="G17" s="265"/>
      <c r="H17" s="265">
        <v>500</v>
      </c>
    </row>
    <row r="18" spans="1:8" ht="15">
      <c r="A18" s="180"/>
      <c r="B18" s="180"/>
      <c r="C18" s="180"/>
      <c r="D18" s="181"/>
      <c r="E18" s="181"/>
      <c r="F18" s="265"/>
      <c r="G18" s="265"/>
      <c r="H18" s="265"/>
    </row>
    <row r="19" spans="1:8" ht="15">
      <c r="A19" s="180" t="s">
        <v>334</v>
      </c>
      <c r="B19" s="180"/>
      <c r="C19" s="180"/>
      <c r="D19" s="181"/>
      <c r="E19" s="181"/>
      <c r="F19" s="265"/>
      <c r="G19" s="265"/>
      <c r="H19" s="265">
        <v>1200</v>
      </c>
    </row>
    <row r="20" spans="1:8" ht="15">
      <c r="A20" s="180"/>
      <c r="B20" s="180"/>
      <c r="C20" s="180"/>
      <c r="D20" s="181"/>
      <c r="E20" s="181"/>
      <c r="F20" s="265"/>
      <c r="G20" s="265"/>
      <c r="H20" s="265"/>
    </row>
    <row r="21" spans="1:8" ht="15">
      <c r="A21" s="180" t="s">
        <v>265</v>
      </c>
      <c r="B21" s="180"/>
      <c r="C21" s="180"/>
      <c r="D21" s="181"/>
      <c r="E21" s="181"/>
      <c r="F21" s="265"/>
      <c r="G21" s="265"/>
      <c r="H21" s="265">
        <v>700</v>
      </c>
    </row>
    <row r="22" spans="1:8" ht="15">
      <c r="A22" s="180"/>
      <c r="B22" s="180"/>
      <c r="C22" s="180"/>
      <c r="D22" s="181"/>
      <c r="E22" s="181"/>
      <c r="F22" s="265"/>
      <c r="G22" s="265"/>
      <c r="H22" s="265"/>
    </row>
    <row r="23" spans="1:8" ht="15">
      <c r="A23" s="180" t="s">
        <v>261</v>
      </c>
      <c r="B23" s="180"/>
      <c r="C23" s="180"/>
      <c r="D23" s="181"/>
      <c r="E23" s="181"/>
      <c r="F23" s="265"/>
      <c r="G23" s="265"/>
      <c r="H23" s="265">
        <v>1100</v>
      </c>
    </row>
    <row r="24" spans="1:8" ht="15">
      <c r="A24" s="180"/>
      <c r="B24" s="180"/>
      <c r="C24" s="180"/>
      <c r="D24" s="181"/>
      <c r="E24" s="181"/>
      <c r="F24" s="265"/>
      <c r="G24" s="265"/>
      <c r="H24" s="265"/>
    </row>
    <row r="25" spans="1:8" ht="15">
      <c r="A25" s="180" t="s">
        <v>402</v>
      </c>
      <c r="B25" s="180"/>
      <c r="C25" s="180"/>
      <c r="D25" s="181"/>
      <c r="E25" s="181"/>
      <c r="F25" s="265"/>
      <c r="G25" s="265"/>
      <c r="H25" s="265">
        <v>450</v>
      </c>
    </row>
    <row r="26" spans="1:8" ht="15">
      <c r="A26" s="180"/>
      <c r="B26" s="180"/>
      <c r="C26" s="180"/>
      <c r="D26" s="181"/>
      <c r="E26" s="181"/>
      <c r="F26" s="265"/>
      <c r="G26" s="265"/>
      <c r="H26" s="265"/>
    </row>
    <row r="27" spans="1:8" ht="15">
      <c r="A27" s="180" t="s">
        <v>246</v>
      </c>
      <c r="B27" s="180"/>
      <c r="C27" s="180"/>
      <c r="D27" s="181"/>
      <c r="E27" s="181"/>
      <c r="F27" s="265"/>
      <c r="G27" s="265"/>
      <c r="H27" s="265">
        <v>1000</v>
      </c>
    </row>
    <row r="28" spans="1:8" ht="15">
      <c r="A28" s="180"/>
      <c r="B28" s="180"/>
      <c r="C28" s="180"/>
      <c r="D28" s="181"/>
      <c r="E28" s="181"/>
      <c r="F28" s="265"/>
      <c r="G28" s="265"/>
      <c r="H28" s="265"/>
    </row>
    <row r="29" spans="1:8" ht="15">
      <c r="A29" s="180" t="s">
        <v>400</v>
      </c>
      <c r="B29" s="180"/>
      <c r="C29" s="180"/>
      <c r="D29" s="181"/>
      <c r="E29" s="181"/>
      <c r="F29" s="265"/>
      <c r="G29" s="265"/>
      <c r="H29" s="265">
        <v>500</v>
      </c>
    </row>
    <row r="30" spans="1:8" ht="15">
      <c r="A30" s="180"/>
      <c r="B30" s="180"/>
      <c r="C30" s="180"/>
      <c r="D30" s="181"/>
      <c r="E30" s="181"/>
      <c r="F30" s="265"/>
      <c r="G30" s="265"/>
      <c r="H30" s="265"/>
    </row>
    <row r="31" spans="1:8" ht="15">
      <c r="A31" s="180" t="s">
        <v>397</v>
      </c>
      <c r="B31" s="180"/>
      <c r="C31" s="180"/>
      <c r="D31" s="181"/>
      <c r="E31" s="181"/>
      <c r="F31" s="265"/>
      <c r="G31" s="265"/>
      <c r="H31" s="265">
        <v>300</v>
      </c>
    </row>
    <row r="32" spans="1:8" ht="15">
      <c r="A32" s="180"/>
      <c r="B32" s="180"/>
      <c r="C32" s="180"/>
      <c r="D32" s="181"/>
      <c r="E32" s="181"/>
      <c r="F32" s="265"/>
      <c r="G32" s="265"/>
      <c r="H32" s="265"/>
    </row>
    <row r="33" spans="1:8" ht="15">
      <c r="A33" s="180" t="s">
        <v>407</v>
      </c>
      <c r="B33" s="180"/>
      <c r="C33" s="180"/>
      <c r="D33" s="181"/>
      <c r="E33" s="181"/>
      <c r="F33" s="265"/>
      <c r="G33" s="265"/>
      <c r="H33" s="265">
        <v>300</v>
      </c>
    </row>
    <row r="34" spans="1:8" ht="15">
      <c r="A34" s="180"/>
      <c r="B34" s="180"/>
      <c r="C34" s="180"/>
      <c r="D34" s="181"/>
      <c r="E34" s="181"/>
      <c r="F34" s="265"/>
      <c r="G34" s="265"/>
      <c r="H34" s="265"/>
    </row>
    <row r="35" spans="1:8" ht="15">
      <c r="A35" s="180" t="s">
        <v>401</v>
      </c>
      <c r="B35" s="180"/>
      <c r="C35" s="180"/>
      <c r="D35" s="181"/>
      <c r="E35" s="181"/>
      <c r="F35" s="265"/>
      <c r="G35" s="265"/>
      <c r="H35" s="265">
        <v>100</v>
      </c>
    </row>
    <row r="36" spans="1:8" ht="15">
      <c r="A36" s="180"/>
      <c r="B36" s="180"/>
      <c r="C36" s="180"/>
      <c r="D36" s="181"/>
      <c r="E36" s="181"/>
      <c r="F36" s="265"/>
      <c r="G36" s="265"/>
      <c r="H36" s="265"/>
    </row>
    <row r="37" spans="1:8" ht="15">
      <c r="A37" s="180"/>
      <c r="B37" s="180"/>
      <c r="C37" s="180"/>
      <c r="D37" s="181"/>
      <c r="E37" s="181"/>
      <c r="F37" s="265"/>
      <c r="G37" s="265"/>
      <c r="H37" s="265"/>
    </row>
    <row r="38" spans="1:8" ht="15">
      <c r="A38" s="180"/>
      <c r="B38" s="180"/>
      <c r="C38" s="180"/>
      <c r="D38" s="181"/>
      <c r="E38" s="181"/>
      <c r="F38" s="265"/>
      <c r="G38" s="265"/>
      <c r="H38" s="265"/>
    </row>
    <row r="39" spans="1:8" s="83" customFormat="1" ht="15.75">
      <c r="A39" s="182" t="s">
        <v>197</v>
      </c>
      <c r="B39" s="182"/>
      <c r="C39" s="182"/>
      <c r="D39" s="183"/>
      <c r="E39" s="183"/>
      <c r="F39" s="266"/>
      <c r="G39" s="266"/>
      <c r="H39" s="266">
        <f>SUM(H6:H38)</f>
        <v>10500</v>
      </c>
    </row>
    <row r="40" spans="1:8" ht="15">
      <c r="F40" s="267"/>
      <c r="G40" s="267"/>
      <c r="H40" s="265"/>
    </row>
    <row r="41" spans="1:8">
      <c r="F41" s="267"/>
      <c r="G41" s="267"/>
      <c r="H41" s="267"/>
    </row>
    <row r="42" spans="1:8">
      <c r="F42" s="267"/>
      <c r="G42" s="267"/>
      <c r="H42" s="267"/>
    </row>
    <row r="43" spans="1:8" ht="15">
      <c r="A43" s="180"/>
      <c r="B43" s="180"/>
      <c r="C43" s="180"/>
      <c r="D43" s="181"/>
      <c r="E43" s="181"/>
      <c r="F43" s="265"/>
      <c r="G43" s="265"/>
      <c r="H43" s="265"/>
    </row>
    <row r="44" spans="1:8">
      <c r="F44" s="267"/>
      <c r="G44" s="267"/>
      <c r="H44" s="267"/>
    </row>
    <row r="45" spans="1:8">
      <c r="F45" s="267"/>
      <c r="G45" s="267"/>
      <c r="H45" s="267"/>
    </row>
    <row r="46" spans="1:8">
      <c r="F46" s="267"/>
      <c r="G46" s="267"/>
      <c r="H46" s="26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Dotácie z rozpočtu obce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2019-12-16T08:00:52Z</cp:lastPrinted>
  <dcterms:created xsi:type="dcterms:W3CDTF">1601-01-01T00:00:00Z</dcterms:created>
  <dcterms:modified xsi:type="dcterms:W3CDTF">2019-12-16T08:03:13Z</dcterms:modified>
</cp:coreProperties>
</file>