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 activeTab="2"/>
  </bookViews>
  <sheets>
    <sheet name="príjmy" sheetId="1" r:id="rId1"/>
    <sheet name="vydavky" sheetId="3" r:id="rId2"/>
    <sheet name="Dotácie z rozpočtu obce" sheetId="4" r:id="rId3"/>
  </sheets>
  <definedNames>
    <definedName name="_xlnm.Print_Titles" localSheetId="0">príjmy!$4:$5</definedName>
    <definedName name="_xlnm.Print_Titles" localSheetId="1">vydavky!$4:$5</definedName>
  </definedNames>
  <calcPr calcId="125725"/>
</workbook>
</file>

<file path=xl/calcChain.xml><?xml version="1.0" encoding="utf-8"?>
<calcChain xmlns="http://schemas.openxmlformats.org/spreadsheetml/2006/main">
  <c r="I35" i="4"/>
  <c r="G17" i="1"/>
  <c r="H17"/>
  <c r="I17"/>
  <c r="F17"/>
  <c r="H35" i="4"/>
  <c r="H34" i="3"/>
  <c r="J456"/>
  <c r="F461"/>
  <c r="G461"/>
  <c r="H461"/>
  <c r="I461"/>
  <c r="J461"/>
  <c r="E461"/>
  <c r="H37" i="4" l="1"/>
  <c r="D12" i="3"/>
  <c r="D24"/>
  <c r="D28"/>
  <c r="D34"/>
  <c r="D48"/>
  <c r="D55"/>
  <c r="D62"/>
  <c r="D84"/>
  <c r="D90"/>
  <c r="D96"/>
  <c r="D92" s="1"/>
  <c r="D104"/>
  <c r="D108"/>
  <c r="D120"/>
  <c r="D133"/>
  <c r="D122" s="1"/>
  <c r="D140"/>
  <c r="D136" s="1"/>
  <c r="D148"/>
  <c r="D158"/>
  <c r="D164"/>
  <c r="D170"/>
  <c r="D167" s="1"/>
  <c r="D174"/>
  <c r="D180"/>
  <c r="D176" s="1"/>
  <c r="D187"/>
  <c r="D199"/>
  <c r="D203"/>
  <c r="D209"/>
  <c r="D214"/>
  <c r="D221"/>
  <c r="D232"/>
  <c r="D237"/>
  <c r="D245"/>
  <c r="D250"/>
  <c r="D254"/>
  <c r="D263"/>
  <c r="D256" s="1"/>
  <c r="D270"/>
  <c r="D281"/>
  <c r="D287"/>
  <c r="D291"/>
  <c r="D296"/>
  <c r="D306"/>
  <c r="D312"/>
  <c r="D317"/>
  <c r="D322"/>
  <c r="D331"/>
  <c r="D324" s="1"/>
  <c r="D337"/>
  <c r="D341"/>
  <c r="D346"/>
  <c r="D351"/>
  <c r="D357"/>
  <c r="D361"/>
  <c r="D366"/>
  <c r="D370"/>
  <c r="D376"/>
  <c r="D383"/>
  <c r="D394"/>
  <c r="D400"/>
  <c r="D406"/>
  <c r="D411"/>
  <c r="D415"/>
  <c r="D422"/>
  <c r="D433"/>
  <c r="D438"/>
  <c r="D445"/>
  <c r="D456"/>
  <c r="D461"/>
  <c r="D467"/>
  <c r="D478"/>
  <c r="D483"/>
  <c r="D488"/>
  <c r="D494"/>
  <c r="D504"/>
  <c r="D509"/>
  <c r="D506" s="1"/>
  <c r="D514"/>
  <c r="D511" s="1"/>
  <c r="D525"/>
  <c r="D516" s="1"/>
  <c r="D532"/>
  <c r="D527" s="1"/>
  <c r="D534"/>
  <c r="D537"/>
  <c r="D539"/>
  <c r="D542"/>
  <c r="D548"/>
  <c r="D544" s="1"/>
  <c r="D553"/>
  <c r="D559"/>
  <c r="D570"/>
  <c r="D577"/>
  <c r="D584"/>
  <c r="D579" s="1"/>
  <c r="D597"/>
  <c r="D589" s="1"/>
  <c r="D613"/>
  <c r="D600" s="1"/>
  <c r="D625"/>
  <c r="D619" s="1"/>
  <c r="D626" s="1"/>
  <c r="D635" s="1"/>
  <c r="D637"/>
  <c r="D638"/>
  <c r="D639"/>
  <c r="D640"/>
  <c r="D641"/>
  <c r="G613"/>
  <c r="H613"/>
  <c r="I613"/>
  <c r="J613"/>
  <c r="G600"/>
  <c r="H600"/>
  <c r="I600"/>
  <c r="J600"/>
  <c r="G625"/>
  <c r="G619" s="1"/>
  <c r="G626" s="1"/>
  <c r="G635" s="1"/>
  <c r="H625"/>
  <c r="H619" s="1"/>
  <c r="H626" s="1"/>
  <c r="I625"/>
  <c r="I619" s="1"/>
  <c r="I626" s="1"/>
  <c r="I635" s="1"/>
  <c r="J625"/>
  <c r="J619" s="1"/>
  <c r="J626" s="1"/>
  <c r="G597"/>
  <c r="H597"/>
  <c r="I597"/>
  <c r="J597"/>
  <c r="G589"/>
  <c r="G616" s="1"/>
  <c r="G634" s="1"/>
  <c r="H589"/>
  <c r="H616" s="1"/>
  <c r="I589"/>
  <c r="I616" s="1"/>
  <c r="I634" s="1"/>
  <c r="J589"/>
  <c r="J616" s="1"/>
  <c r="G577"/>
  <c r="H577"/>
  <c r="I577"/>
  <c r="J577"/>
  <c r="G570"/>
  <c r="H570"/>
  <c r="I570"/>
  <c r="J570"/>
  <c r="G584"/>
  <c r="H584"/>
  <c r="I584"/>
  <c r="J584"/>
  <c r="G579"/>
  <c r="H579"/>
  <c r="I579"/>
  <c r="J579"/>
  <c r="G559"/>
  <c r="H559"/>
  <c r="I559"/>
  <c r="J559"/>
  <c r="G555"/>
  <c r="H555"/>
  <c r="I555"/>
  <c r="J555"/>
  <c r="G553"/>
  <c r="H553"/>
  <c r="I553"/>
  <c r="J553"/>
  <c r="G548"/>
  <c r="G544" s="1"/>
  <c r="H548"/>
  <c r="I548"/>
  <c r="H544"/>
  <c r="I544"/>
  <c r="G542"/>
  <c r="H542"/>
  <c r="I542"/>
  <c r="J542"/>
  <c r="G539"/>
  <c r="H539"/>
  <c r="I539"/>
  <c r="J539"/>
  <c r="J537"/>
  <c r="G537"/>
  <c r="H537"/>
  <c r="I537"/>
  <c r="G534"/>
  <c r="H534"/>
  <c r="I534"/>
  <c r="G532"/>
  <c r="H532"/>
  <c r="I532"/>
  <c r="J532"/>
  <c r="G527"/>
  <c r="H527"/>
  <c r="I527"/>
  <c r="J527"/>
  <c r="G525"/>
  <c r="G516" s="1"/>
  <c r="G633" s="1"/>
  <c r="H525"/>
  <c r="I525"/>
  <c r="I516" s="1"/>
  <c r="I633" s="1"/>
  <c r="H516"/>
  <c r="G514"/>
  <c r="G511" s="1"/>
  <c r="H514"/>
  <c r="I514"/>
  <c r="H511"/>
  <c r="I511"/>
  <c r="G509"/>
  <c r="H509"/>
  <c r="H506" s="1"/>
  <c r="I509"/>
  <c r="I506" s="1"/>
  <c r="G506"/>
  <c r="G494"/>
  <c r="H494"/>
  <c r="I494"/>
  <c r="J494"/>
  <c r="G504"/>
  <c r="H504"/>
  <c r="I504"/>
  <c r="J504"/>
  <c r="G488"/>
  <c r="H488"/>
  <c r="I488"/>
  <c r="J488"/>
  <c r="G483"/>
  <c r="H483"/>
  <c r="I483"/>
  <c r="J483"/>
  <c r="G478"/>
  <c r="H478"/>
  <c r="I478"/>
  <c r="J478"/>
  <c r="G467"/>
  <c r="H467"/>
  <c r="I467"/>
  <c r="J467"/>
  <c r="G463"/>
  <c r="H463"/>
  <c r="I463"/>
  <c r="G456"/>
  <c r="H456"/>
  <c r="I456"/>
  <c r="G445"/>
  <c r="G440" s="1"/>
  <c r="H445"/>
  <c r="I445"/>
  <c r="J445"/>
  <c r="I440"/>
  <c r="G438"/>
  <c r="H438"/>
  <c r="I438"/>
  <c r="J438"/>
  <c r="G433"/>
  <c r="H433"/>
  <c r="I433"/>
  <c r="J433"/>
  <c r="G422"/>
  <c r="H422"/>
  <c r="I422"/>
  <c r="J422"/>
  <c r="G417"/>
  <c r="H417"/>
  <c r="I417"/>
  <c r="J417"/>
  <c r="G415"/>
  <c r="H415"/>
  <c r="I415"/>
  <c r="G411"/>
  <c r="H411"/>
  <c r="I411"/>
  <c r="J411"/>
  <c r="G406"/>
  <c r="H406"/>
  <c r="I406"/>
  <c r="J406"/>
  <c r="G400"/>
  <c r="H400"/>
  <c r="I400"/>
  <c r="J400"/>
  <c r="G394"/>
  <c r="H394"/>
  <c r="I394"/>
  <c r="J394"/>
  <c r="G383"/>
  <c r="H383"/>
  <c r="I383"/>
  <c r="J383"/>
  <c r="G378"/>
  <c r="H378"/>
  <c r="G376"/>
  <c r="H376"/>
  <c r="I376"/>
  <c r="J376"/>
  <c r="G370"/>
  <c r="H370"/>
  <c r="I370"/>
  <c r="J370"/>
  <c r="G366"/>
  <c r="H366"/>
  <c r="I366"/>
  <c r="J366"/>
  <c r="G361"/>
  <c r="H361"/>
  <c r="I361"/>
  <c r="J361"/>
  <c r="G357"/>
  <c r="H357"/>
  <c r="I357"/>
  <c r="J357"/>
  <c r="G351"/>
  <c r="H351"/>
  <c r="I351"/>
  <c r="J351"/>
  <c r="G348"/>
  <c r="H348"/>
  <c r="I348"/>
  <c r="J348"/>
  <c r="G346"/>
  <c r="H346"/>
  <c r="I346"/>
  <c r="J346"/>
  <c r="G341"/>
  <c r="H341"/>
  <c r="I341"/>
  <c r="J341"/>
  <c r="G337"/>
  <c r="H337"/>
  <c r="I337"/>
  <c r="J337"/>
  <c r="G333"/>
  <c r="H333"/>
  <c r="I333"/>
  <c r="J333"/>
  <c r="G322"/>
  <c r="H322"/>
  <c r="I322"/>
  <c r="J322"/>
  <c r="G317"/>
  <c r="H317"/>
  <c r="I317"/>
  <c r="J317"/>
  <c r="G312"/>
  <c r="H312"/>
  <c r="I312"/>
  <c r="J312"/>
  <c r="G309"/>
  <c r="H309"/>
  <c r="I309"/>
  <c r="J309"/>
  <c r="G306"/>
  <c r="H306"/>
  <c r="I306"/>
  <c r="J306"/>
  <c r="G296"/>
  <c r="H296"/>
  <c r="I296"/>
  <c r="J296"/>
  <c r="G291"/>
  <c r="H291"/>
  <c r="I291"/>
  <c r="J291"/>
  <c r="G287"/>
  <c r="H287"/>
  <c r="I287"/>
  <c r="J287"/>
  <c r="G281"/>
  <c r="H281"/>
  <c r="I281"/>
  <c r="J281"/>
  <c r="G293"/>
  <c r="H293"/>
  <c r="I293"/>
  <c r="J293"/>
  <c r="G270"/>
  <c r="H270"/>
  <c r="I270"/>
  <c r="J270"/>
  <c r="G265"/>
  <c r="H265"/>
  <c r="I265"/>
  <c r="J265"/>
  <c r="G263"/>
  <c r="H263"/>
  <c r="I263"/>
  <c r="J263"/>
  <c r="G256"/>
  <c r="H256"/>
  <c r="I256"/>
  <c r="J256"/>
  <c r="G254"/>
  <c r="H254"/>
  <c r="I254"/>
  <c r="J254"/>
  <c r="G250"/>
  <c r="H250"/>
  <c r="I250"/>
  <c r="J250"/>
  <c r="G245"/>
  <c r="H245"/>
  <c r="I245"/>
  <c r="J245"/>
  <c r="G237"/>
  <c r="H237"/>
  <c r="I237"/>
  <c r="J237"/>
  <c r="G232"/>
  <c r="H232"/>
  <c r="I232"/>
  <c r="J232"/>
  <c r="G221"/>
  <c r="H221"/>
  <c r="I221"/>
  <c r="J221"/>
  <c r="G216"/>
  <c r="H216"/>
  <c r="I216"/>
  <c r="J216"/>
  <c r="G214"/>
  <c r="H214"/>
  <c r="I214"/>
  <c r="J214"/>
  <c r="G209"/>
  <c r="H209"/>
  <c r="I209"/>
  <c r="J209"/>
  <c r="G203"/>
  <c r="H203"/>
  <c r="I203"/>
  <c r="J203"/>
  <c r="G199"/>
  <c r="H199"/>
  <c r="I199"/>
  <c r="J199"/>
  <c r="G187"/>
  <c r="H187"/>
  <c r="I187"/>
  <c r="J187"/>
  <c r="G182"/>
  <c r="H182"/>
  <c r="I182"/>
  <c r="J182"/>
  <c r="G180"/>
  <c r="H180"/>
  <c r="I180"/>
  <c r="J180"/>
  <c r="G176"/>
  <c r="H176"/>
  <c r="I176"/>
  <c r="J176"/>
  <c r="G174"/>
  <c r="H174"/>
  <c r="I174"/>
  <c r="J174"/>
  <c r="G170"/>
  <c r="H170"/>
  <c r="I170"/>
  <c r="J170"/>
  <c r="G167"/>
  <c r="H167"/>
  <c r="I167"/>
  <c r="J167"/>
  <c r="G164"/>
  <c r="H164"/>
  <c r="I164"/>
  <c r="J164"/>
  <c r="G158"/>
  <c r="H158"/>
  <c r="I158"/>
  <c r="J158"/>
  <c r="G148"/>
  <c r="G142" s="1"/>
  <c r="H148"/>
  <c r="H142" s="1"/>
  <c r="I148"/>
  <c r="J148"/>
  <c r="J142"/>
  <c r="G140"/>
  <c r="H140"/>
  <c r="I140"/>
  <c r="I136" s="1"/>
  <c r="J140"/>
  <c r="G136"/>
  <c r="H136"/>
  <c r="J136"/>
  <c r="G133"/>
  <c r="G122" s="1"/>
  <c r="H133"/>
  <c r="H122" s="1"/>
  <c r="I133"/>
  <c r="I122" s="1"/>
  <c r="J133"/>
  <c r="J122" s="1"/>
  <c r="G120"/>
  <c r="H120"/>
  <c r="I120"/>
  <c r="J120"/>
  <c r="G108"/>
  <c r="H108"/>
  <c r="I108"/>
  <c r="J108"/>
  <c r="G104"/>
  <c r="H104"/>
  <c r="I104"/>
  <c r="J104"/>
  <c r="G96"/>
  <c r="G92" s="1"/>
  <c r="H96"/>
  <c r="H92" s="1"/>
  <c r="I96"/>
  <c r="I92" s="1"/>
  <c r="J96"/>
  <c r="J92" s="1"/>
  <c r="E87" i="1"/>
  <c r="D87"/>
  <c r="H633" i="3"/>
  <c r="E53" i="1"/>
  <c r="I378" i="3" l="1"/>
  <c r="I142"/>
  <c r="J99"/>
  <c r="H99"/>
  <c r="D555"/>
  <c r="D463"/>
  <c r="D417"/>
  <c r="D378"/>
  <c r="D348"/>
  <c r="D216"/>
  <c r="D99"/>
  <c r="D6"/>
  <c r="D440"/>
  <c r="D632" s="1"/>
  <c r="D333"/>
  <c r="D309"/>
  <c r="D293"/>
  <c r="D265"/>
  <c r="D182"/>
  <c r="D142"/>
  <c r="D616"/>
  <c r="D634" s="1"/>
  <c r="D586"/>
  <c r="I99"/>
  <c r="G99"/>
  <c r="E577"/>
  <c r="D74" i="1"/>
  <c r="D636" i="3" l="1"/>
  <c r="D642" s="1"/>
  <c r="I99" i="1"/>
  <c r="E74"/>
  <c r="E17"/>
  <c r="D17"/>
  <c r="D6"/>
  <c r="J638" i="3"/>
  <c r="D82" i="1"/>
  <c r="E82"/>
  <c r="E85" s="1"/>
  <c r="E100" s="1"/>
  <c r="F639" i="3" s="1"/>
  <c r="F82" i="1"/>
  <c r="G82"/>
  <c r="H82"/>
  <c r="I82"/>
  <c r="C82"/>
  <c r="G331" i="3"/>
  <c r="G324" s="1"/>
  <c r="H331"/>
  <c r="H324" s="1"/>
  <c r="I331"/>
  <c r="I324" s="1"/>
  <c r="J331"/>
  <c r="J324" s="1"/>
  <c r="F331"/>
  <c r="D99" i="1"/>
  <c r="E638" i="3" s="1"/>
  <c r="E99" i="1"/>
  <c r="F638" i="3" s="1"/>
  <c r="F99" i="1"/>
  <c r="G638" i="3" s="1"/>
  <c r="G99" i="1"/>
  <c r="H638" i="3" s="1"/>
  <c r="H99" i="1"/>
  <c r="I638" i="3" s="1"/>
  <c r="C99" i="1"/>
  <c r="F87"/>
  <c r="F101" s="1"/>
  <c r="G640" i="3" s="1"/>
  <c r="G87" i="1"/>
  <c r="G101" s="1"/>
  <c r="H640" i="3" s="1"/>
  <c r="H87" i="1"/>
  <c r="H101" s="1"/>
  <c r="I640" i="3" s="1"/>
  <c r="I87" i="1"/>
  <c r="I101" s="1"/>
  <c r="J640" i="3" s="1"/>
  <c r="F74" i="1"/>
  <c r="F85" s="1"/>
  <c r="F100" s="1"/>
  <c r="G639" i="3" s="1"/>
  <c r="G74" i="1"/>
  <c r="G85" s="1"/>
  <c r="G100" s="1"/>
  <c r="H639" i="3" s="1"/>
  <c r="H74" i="1"/>
  <c r="H85" s="1"/>
  <c r="H100" s="1"/>
  <c r="I639" i="3" s="1"/>
  <c r="I74" i="1"/>
  <c r="I85" s="1"/>
  <c r="I100" s="1"/>
  <c r="J639" i="3" s="1"/>
  <c r="F53" i="1"/>
  <c r="G53"/>
  <c r="H53"/>
  <c r="I53"/>
  <c r="F45"/>
  <c r="G45"/>
  <c r="H45"/>
  <c r="I45"/>
  <c r="E23"/>
  <c r="E45"/>
  <c r="F23"/>
  <c r="G23"/>
  <c r="H23"/>
  <c r="I23"/>
  <c r="F12"/>
  <c r="G12"/>
  <c r="H12"/>
  <c r="I12"/>
  <c r="F6"/>
  <c r="G6"/>
  <c r="H6"/>
  <c r="I6"/>
  <c r="G90" i="3"/>
  <c r="H90"/>
  <c r="I90"/>
  <c r="G84"/>
  <c r="H84"/>
  <c r="I84"/>
  <c r="G62"/>
  <c r="H62"/>
  <c r="I62"/>
  <c r="G55"/>
  <c r="H55"/>
  <c r="I55"/>
  <c r="G48"/>
  <c r="H48"/>
  <c r="I48"/>
  <c r="G34"/>
  <c r="I34"/>
  <c r="G28"/>
  <c r="H28"/>
  <c r="I28"/>
  <c r="G24"/>
  <c r="H24"/>
  <c r="I24"/>
  <c r="G12"/>
  <c r="H12"/>
  <c r="I12"/>
  <c r="G72" i="1" l="1"/>
  <c r="I72"/>
  <c r="I98" s="1"/>
  <c r="I102" s="1"/>
  <c r="H72"/>
  <c r="H98" s="1"/>
  <c r="I637" i="3" s="1"/>
  <c r="I641" s="1"/>
  <c r="F72" i="1"/>
  <c r="F98" s="1"/>
  <c r="G637" i="3" s="1"/>
  <c r="G641" s="1"/>
  <c r="G98" i="1"/>
  <c r="H637" i="3" s="1"/>
  <c r="H641" s="1"/>
  <c r="H6"/>
  <c r="I6"/>
  <c r="I586" s="1"/>
  <c r="G6"/>
  <c r="E331"/>
  <c r="E324" s="1"/>
  <c r="F214"/>
  <c r="E214"/>
  <c r="E84"/>
  <c r="D23" i="1"/>
  <c r="E625" i="3"/>
  <c r="F625"/>
  <c r="E619"/>
  <c r="E626" s="1"/>
  <c r="E635" s="1"/>
  <c r="F619"/>
  <c r="F626" s="1"/>
  <c r="F635" s="1"/>
  <c r="E613"/>
  <c r="E600" s="1"/>
  <c r="F613"/>
  <c r="F600" s="1"/>
  <c r="E597"/>
  <c r="F597"/>
  <c r="E589"/>
  <c r="F589"/>
  <c r="E584"/>
  <c r="F584"/>
  <c r="E579"/>
  <c r="F579"/>
  <c r="F577"/>
  <c r="E570"/>
  <c r="F570"/>
  <c r="E559"/>
  <c r="E555" s="1"/>
  <c r="F559"/>
  <c r="F555" s="1"/>
  <c r="E553"/>
  <c r="F553"/>
  <c r="E548"/>
  <c r="F548"/>
  <c r="E544"/>
  <c r="F544"/>
  <c r="E542"/>
  <c r="F542"/>
  <c r="E539"/>
  <c r="F539"/>
  <c r="E537"/>
  <c r="F537"/>
  <c r="E534"/>
  <c r="F534"/>
  <c r="E532"/>
  <c r="F532"/>
  <c r="E527"/>
  <c r="F527"/>
  <c r="E525"/>
  <c r="E516" s="1"/>
  <c r="E633" s="1"/>
  <c r="F525"/>
  <c r="F516" s="1"/>
  <c r="E514"/>
  <c r="F514"/>
  <c r="E511"/>
  <c r="F511"/>
  <c r="E509"/>
  <c r="F509"/>
  <c r="E506"/>
  <c r="F506"/>
  <c r="E504"/>
  <c r="F504"/>
  <c r="E494"/>
  <c r="F494"/>
  <c r="E488"/>
  <c r="F488"/>
  <c r="E483"/>
  <c r="F483"/>
  <c r="E478"/>
  <c r="F478"/>
  <c r="E467"/>
  <c r="F467"/>
  <c r="E463"/>
  <c r="F463"/>
  <c r="E456"/>
  <c r="F456"/>
  <c r="E445"/>
  <c r="F445"/>
  <c r="E440"/>
  <c r="F440"/>
  <c r="E438"/>
  <c r="F438"/>
  <c r="E433"/>
  <c r="F433"/>
  <c r="E422"/>
  <c r="E417" s="1"/>
  <c r="F422"/>
  <c r="F417" s="1"/>
  <c r="E415"/>
  <c r="F415"/>
  <c r="E411"/>
  <c r="F411"/>
  <c r="E406"/>
  <c r="F406"/>
  <c r="E400"/>
  <c r="F400"/>
  <c r="E394"/>
  <c r="F394"/>
  <c r="E383"/>
  <c r="F383"/>
  <c r="E378"/>
  <c r="F378"/>
  <c r="E376"/>
  <c r="F376"/>
  <c r="E370"/>
  <c r="F370"/>
  <c r="E366"/>
  <c r="F366"/>
  <c r="E361"/>
  <c r="F361"/>
  <c r="E357"/>
  <c r="F357"/>
  <c r="E351"/>
  <c r="F351"/>
  <c r="E348"/>
  <c r="F348"/>
  <c r="E346"/>
  <c r="F346"/>
  <c r="E341"/>
  <c r="F341"/>
  <c r="E337"/>
  <c r="F337"/>
  <c r="E333"/>
  <c r="F333"/>
  <c r="F324"/>
  <c r="E322"/>
  <c r="F322"/>
  <c r="E317"/>
  <c r="F317"/>
  <c r="E312"/>
  <c r="F312"/>
  <c r="E309"/>
  <c r="F309"/>
  <c r="E306"/>
  <c r="F306"/>
  <c r="E296"/>
  <c r="F296"/>
  <c r="E293"/>
  <c r="F293"/>
  <c r="E291"/>
  <c r="F291"/>
  <c r="E287"/>
  <c r="F287"/>
  <c r="E281"/>
  <c r="F281"/>
  <c r="E270"/>
  <c r="E265" s="1"/>
  <c r="F270"/>
  <c r="E263"/>
  <c r="F263"/>
  <c r="E256"/>
  <c r="F256"/>
  <c r="E254"/>
  <c r="F254"/>
  <c r="E250"/>
  <c r="F250"/>
  <c r="E245"/>
  <c r="F245"/>
  <c r="E237"/>
  <c r="F237"/>
  <c r="E232"/>
  <c r="F232"/>
  <c r="E221"/>
  <c r="F221"/>
  <c r="F216" s="1"/>
  <c r="E216"/>
  <c r="E209"/>
  <c r="F209"/>
  <c r="E203"/>
  <c r="F203"/>
  <c r="E199"/>
  <c r="F199"/>
  <c r="E187"/>
  <c r="E182" s="1"/>
  <c r="F187"/>
  <c r="F182" s="1"/>
  <c r="E180"/>
  <c r="E176" s="1"/>
  <c r="F180"/>
  <c r="F176" s="1"/>
  <c r="E174"/>
  <c r="F174"/>
  <c r="E170"/>
  <c r="E167" s="1"/>
  <c r="F170"/>
  <c r="F167" s="1"/>
  <c r="E164"/>
  <c r="F164"/>
  <c r="E158"/>
  <c r="F158"/>
  <c r="E148"/>
  <c r="F148"/>
  <c r="F142" s="1"/>
  <c r="E140"/>
  <c r="E136" s="1"/>
  <c r="F140"/>
  <c r="F136" s="1"/>
  <c r="E133"/>
  <c r="E122" s="1"/>
  <c r="F133"/>
  <c r="F122" s="1"/>
  <c r="E120"/>
  <c r="F120"/>
  <c r="E108"/>
  <c r="F108"/>
  <c r="E104"/>
  <c r="F104"/>
  <c r="E96"/>
  <c r="E92" s="1"/>
  <c r="F96"/>
  <c r="F92" s="1"/>
  <c r="E90"/>
  <c r="F90"/>
  <c r="F84"/>
  <c r="E62"/>
  <c r="F62"/>
  <c r="E55"/>
  <c r="F55"/>
  <c r="E48"/>
  <c r="F48"/>
  <c r="E34"/>
  <c r="F34"/>
  <c r="E28"/>
  <c r="F28"/>
  <c r="E24"/>
  <c r="F24"/>
  <c r="E12"/>
  <c r="F12"/>
  <c r="F633" l="1"/>
  <c r="I632"/>
  <c r="I636" s="1"/>
  <c r="I642" s="1"/>
  <c r="G632"/>
  <c r="G636" s="1"/>
  <c r="G642" s="1"/>
  <c r="G586"/>
  <c r="J637"/>
  <c r="J641" s="1"/>
  <c r="E142"/>
  <c r="G102" i="1"/>
  <c r="H102"/>
  <c r="F102"/>
  <c r="F616" i="3"/>
  <c r="F634" s="1"/>
  <c r="E616"/>
  <c r="E634" s="1"/>
  <c r="F99"/>
  <c r="F265"/>
  <c r="E99"/>
  <c r="F6"/>
  <c r="E6"/>
  <c r="D85" i="1"/>
  <c r="D100" s="1"/>
  <c r="E639" i="3" s="1"/>
  <c r="D53" i="1"/>
  <c r="D45"/>
  <c r="D12"/>
  <c r="E12"/>
  <c r="E6"/>
  <c r="J514" i="3"/>
  <c r="C6" i="1"/>
  <c r="C12"/>
  <c r="C17"/>
  <c r="C23"/>
  <c r="C45"/>
  <c r="C53"/>
  <c r="C74"/>
  <c r="C85" s="1"/>
  <c r="C100" s="1"/>
  <c r="C87"/>
  <c r="E632" i="3" l="1"/>
  <c r="E636" s="1"/>
  <c r="F632"/>
  <c r="F636" s="1"/>
  <c r="E72" i="1"/>
  <c r="C101"/>
  <c r="E101"/>
  <c r="D101"/>
  <c r="E640" i="3" s="1"/>
  <c r="F586"/>
  <c r="E586"/>
  <c r="D72" i="1"/>
  <c r="D98" s="1"/>
  <c r="E637" i="3" s="1"/>
  <c r="E98" i="1"/>
  <c r="F637" i="3" s="1"/>
  <c r="C72" i="1"/>
  <c r="H635" i="3"/>
  <c r="H440"/>
  <c r="H586" s="1"/>
  <c r="H632" l="1"/>
  <c r="E641"/>
  <c r="E642"/>
  <c r="F640"/>
  <c r="F641" s="1"/>
  <c r="F642" s="1"/>
  <c r="E102" i="1"/>
  <c r="C98"/>
  <c r="D102"/>
  <c r="H634" i="3"/>
  <c r="H636" l="1"/>
  <c r="H642" s="1"/>
  <c r="C102" i="1"/>
  <c r="J415" i="3"/>
  <c r="J378" s="1"/>
  <c r="J90"/>
  <c r="J84"/>
  <c r="J62"/>
  <c r="J55"/>
  <c r="J34"/>
  <c r="J28"/>
  <c r="J12"/>
  <c r="J634" l="1"/>
  <c r="J87" i="1" l="1"/>
  <c r="J548" i="3" l="1"/>
  <c r="J544" s="1"/>
  <c r="J534"/>
  <c r="J525"/>
  <c r="J516" s="1"/>
  <c r="J633" s="1"/>
  <c r="J511"/>
  <c r="J509"/>
  <c r="J506" s="1"/>
  <c r="J440"/>
  <c r="J48"/>
  <c r="J24"/>
  <c r="J463" l="1"/>
  <c r="J632" s="1"/>
  <c r="J6"/>
  <c r="J586" l="1"/>
  <c r="J635"/>
  <c r="J636" s="1"/>
  <c r="J642" l="1"/>
  <c r="J102" i="1" l="1"/>
</calcChain>
</file>

<file path=xl/sharedStrings.xml><?xml version="1.0" encoding="utf-8"?>
<sst xmlns="http://schemas.openxmlformats.org/spreadsheetml/2006/main" count="748" uniqueCount="419">
  <si>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</si>
  <si>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</si>
  <si>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</si>
  <si>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</si>
  <si>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</si>
  <si>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</si>
  <si>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</si>
  <si>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</si>
  <si>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</si>
  <si>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</si>
  <si>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</si>
  <si>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</si>
  <si>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</si>
  <si>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</si>
  <si>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</si>
  <si>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</si>
  <si>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</si>
  <si>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</si>
  <si>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</si>
  <si>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</si>
  <si>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</si>
  <si>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</si>
  <si>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</si>
  <si>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</si>
  <si>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</si>
  <si>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</si>
  <si>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</si>
  <si>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</si>
  <si>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</si>
  <si>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</si>
  <si>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</si>
  <si>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</si>
  <si>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</si>
  <si>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</si>
  <si>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</si>
  <si>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</si>
  <si>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</si>
  <si>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</si>
  <si>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</si>
  <si>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</si>
  <si>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</si>
  <si>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</si>
  <si>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</si>
  <si>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</si>
  <si>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</si>
  <si>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</si>
  <si>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</si>
  <si>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</si>
  <si>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</si>
  <si>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</si>
  <si>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</si>
  <si>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</si>
  <si>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</si>
  <si>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</si>
  <si>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</si>
  <si>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</si>
  <si>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</si>
  <si>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</si>
  <si>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</si>
  <si>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</si>
  <si>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</si>
  <si>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</si>
  <si>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</si>
  <si>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</si>
  <si>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</si>
  <si>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</si>
  <si>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</si>
  <si>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</si>
  <si>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</si>
  <si>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</si>
  <si>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</si>
  <si>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</si>
  <si>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</si>
  <si>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</si>
  <si>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</si>
  <si>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</si>
  <si>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</si>
  <si>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</si>
  <si>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</si>
  <si>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</si>
  <si>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</si>
  <si>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01 223 001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</si>
  <si>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</si>
  <si>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</si>
  <si>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</si>
  <si>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</si>
  <si>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</si>
  <si>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</si>
  <si>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</si>
  <si>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</si>
  <si>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</si>
  <si>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</si>
  <si>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</si>
  <si>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</si>
  <si>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</si>
  <si>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</si>
  <si>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</si>
  <si>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</si>
  <si>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</si>
  <si>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</si>
  <si>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</si>
  <si>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</si>
  <si>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</si>
  <si>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</si>
  <si>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</si>
  <si>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</si>
  <si>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</si>
  <si>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</si>
  <si>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</si>
  <si>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</si>
  <si>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</si>
  <si>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</si>
  <si>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</si>
  <si>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</si>
  <si>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</si>
  <si>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</si>
  <si>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</si>
  <si>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</si>
  <si>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</si>
  <si>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</si>
  <si>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</si>
  <si>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</si>
  <si>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</si>
  <si>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</si>
  <si>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</si>
  <si>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</si>
  <si>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</si>
  <si>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</si>
  <si>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</si>
  <si>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</si>
  <si>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</si>
  <si>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</si>
  <si>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</si>
  <si>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</si>
  <si>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10.7.01 Dávka sociálnej pomoci</t>
  </si>
  <si>
    <t>Bežné transféry</t>
  </si>
  <si>
    <t>01.1.6 Výdavky verejnej správy</t>
  </si>
  <si>
    <t>Za porušenie predpisov</t>
  </si>
  <si>
    <t>Propagácia reklama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</si>
  <si>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</si>
  <si>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</si>
  <si>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</si>
  <si>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</si>
  <si>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</si>
  <si>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</si>
  <si>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</si>
  <si>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</si>
  <si>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Finančné výdavky spolu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</si>
  <si>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</si>
  <si>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</si>
  <si>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</si>
  <si>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</si>
  <si>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</si>
  <si>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</si>
  <si>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</si>
  <si>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</si>
  <si>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</si>
  <si>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</si>
  <si>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</si>
  <si>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</si>
  <si>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</si>
  <si>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</si>
  <si>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Predaj smetných nádob</t>
  </si>
  <si>
    <t>12 223 001</t>
  </si>
  <si>
    <t>Karty, známky diaľničné</t>
  </si>
  <si>
    <t xml:space="preserve">Výpočtovej techniky </t>
  </si>
  <si>
    <t>Dane - koncesionárske poplatky</t>
  </si>
  <si>
    <t>Odchodné</t>
  </si>
  <si>
    <t>Údržba</t>
  </si>
  <si>
    <t>Telefón</t>
  </si>
  <si>
    <t>03.1.0 Policajné služby</t>
  </si>
  <si>
    <t>Vlastné príjmy ZŠ s MŠ O. Cabana Komjatice</t>
  </si>
  <si>
    <t xml:space="preserve">Údržba objektov - tribúna </t>
  </si>
  <si>
    <t>Rozvoj obce</t>
  </si>
  <si>
    <t>Z prenajatých budov, priestorov, objektov - ZS, DOS, Telekom ...</t>
  </si>
  <si>
    <t>Z prenajatých budov, priestorov, objektov - byty</t>
  </si>
  <si>
    <t>Správne poplatky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</si>
  <si>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</si>
  <si>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</si>
  <si>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</si>
  <si>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</si>
  <si>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</si>
  <si>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</si>
  <si>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</si>
  <si>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</si>
  <si>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</si>
  <si>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</si>
  <si>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</si>
  <si>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</si>
  <si>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</si>
  <si>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Spolu:</t>
  </si>
  <si>
    <t>Názov organizácie</t>
  </si>
  <si>
    <t>Odmeny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</si>
  <si>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</si>
  <si>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</si>
  <si>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</si>
  <si>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</si>
  <si>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</si>
  <si>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</si>
  <si>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</si>
  <si>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</si>
  <si>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</si>
  <si>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</si>
  <si>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</si>
  <si>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</si>
  <si>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</si>
  <si>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</si>
  <si>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</si>
  <si>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</si>
  <si>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07 223 001</t>
  </si>
  <si>
    <t>Znalecký posudok</t>
  </si>
  <si>
    <t>Vratky z dane príjmu právnických osôb</t>
  </si>
  <si>
    <t xml:space="preserve">Splácanie úrokov - VUB </t>
  </si>
  <si>
    <t>Prevádzkové stroje a prístroje a zariadenia</t>
  </si>
  <si>
    <t>Náklady na telocvičňu</t>
  </si>
  <si>
    <t>Uvítanie detí do života</t>
  </si>
  <si>
    <t>Všeobecné služby - na uloženie odpadu</t>
  </si>
  <si>
    <t>Všeobecné služby - BYTKOMFORT</t>
  </si>
  <si>
    <t>Príjmové finančné operácie</t>
  </si>
  <si>
    <t xml:space="preserve">Odmeny zamestnancov mimopracovného pomeru </t>
  </si>
  <si>
    <t>Transfér cirkvám - oprava kalvárie</t>
  </si>
  <si>
    <t xml:space="preserve">Vedenie kroniky </t>
  </si>
  <si>
    <t>Komjatický mládežnícky parlament</t>
  </si>
  <si>
    <t>Správa verejného osvetlenia</t>
  </si>
  <si>
    <t>Splácanie úrokov ŠFRB 2x6 b.j.</t>
  </si>
  <si>
    <t>08.2.00 Knižnica</t>
  </si>
  <si>
    <t>10.2.00 Sociálne zabezpečenie</t>
  </si>
  <si>
    <t>Pokuty a penále (energie)</t>
  </si>
  <si>
    <t>Špeciálne služby - audit + konsolidovaná uzávierka</t>
  </si>
  <si>
    <t>Údržba prevádzkových strojov a prístrojov (čerpadlá...)</t>
  </si>
  <si>
    <t>Údržba kanalizácie (budova ČOV)</t>
  </si>
  <si>
    <t xml:space="preserve">Osobný prípatok </t>
  </si>
  <si>
    <t>Poľovnícka spoločnosť Komjatice</t>
  </si>
  <si>
    <t>Vinohradnícky a vinársky spolok Komjatice</t>
  </si>
  <si>
    <t>Dom smútku</t>
  </si>
  <si>
    <t>13 223 001</t>
  </si>
  <si>
    <t>Predaj kníh a kalendárov</t>
  </si>
  <si>
    <t>14 223 001</t>
  </si>
  <si>
    <t>15 223 001</t>
  </si>
  <si>
    <t>Príjem z kultúrnych podujatí</t>
  </si>
  <si>
    <t>Interierové vybavenie</t>
  </si>
  <si>
    <t>Pozemky - kúpa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</si>
  <si>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</si>
  <si>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Zostatok finančných prostriedkov z predchádzajúcich rokov</t>
  </si>
  <si>
    <t xml:space="preserve">Odmeny </t>
  </si>
  <si>
    <t>08.4.0 Náboženské a iné spoločenské služby - cintorín</t>
  </si>
  <si>
    <t>MO SČK Komjatice</t>
  </si>
  <si>
    <t>Klub Dôchodcov Komjatice</t>
  </si>
  <si>
    <t xml:space="preserve">  zvesený dňa: </t>
  </si>
  <si>
    <t xml:space="preserve">Budov a objektov </t>
  </si>
  <si>
    <t>Životné jubileum originálne kompetencie</t>
  </si>
  <si>
    <t xml:space="preserve">    Uniformy a výzbroj</t>
  </si>
  <si>
    <t xml:space="preserve">    Pohonné hmoty</t>
  </si>
  <si>
    <t>Všeobecné služby (čistenie obecnej kanalizácie, správa ČOV)</t>
  </si>
  <si>
    <t>Údržba softwáre - KORVIN, webová stránka ...</t>
  </si>
  <si>
    <t>312 001 03</t>
  </si>
  <si>
    <t>Dotácia na ŽP</t>
  </si>
  <si>
    <t>312 001 01</t>
  </si>
  <si>
    <t>Dotácia VPP</t>
  </si>
  <si>
    <t>312 001 07</t>
  </si>
  <si>
    <t>Dotácia na matriku</t>
  </si>
  <si>
    <t>312 001 08</t>
  </si>
  <si>
    <t>Dotácia na voľby</t>
  </si>
  <si>
    <t>312 001 10</t>
  </si>
  <si>
    <t>Dotácia stravné ZŠ s MŠ a ŠZŚ</t>
  </si>
  <si>
    <t>312 001 13</t>
  </si>
  <si>
    <t>Dotácia na školské potreby ZŠ s MŠ a ŠZŠ</t>
  </si>
  <si>
    <t>312 001 14</t>
  </si>
  <si>
    <t>Dotácia na evidenciu obyvateľstva</t>
  </si>
  <si>
    <t>312 001 22</t>
  </si>
  <si>
    <t>Dotácia na soc. pracovníka</t>
  </si>
  <si>
    <t>312 001 27</t>
  </si>
  <si>
    <t>Dotácia na register adries</t>
  </si>
  <si>
    <t>Členský príspevok</t>
  </si>
  <si>
    <t>Stravovanie voľby</t>
  </si>
  <si>
    <t>Odmeny a príspevky</t>
  </si>
  <si>
    <t>Odmeny zamestnancov mimo pracovného pomeru</t>
  </si>
  <si>
    <t>Vratky</t>
  </si>
  <si>
    <t>651003 1</t>
  </si>
  <si>
    <t>651003 2</t>
  </si>
  <si>
    <t>651003 3</t>
  </si>
  <si>
    <t>651003 5</t>
  </si>
  <si>
    <t>Tarifný plat verejná zeleň</t>
  </si>
  <si>
    <t>06.2.0 Rozvoj obce verejná zeleň</t>
  </si>
  <si>
    <t>06.2.0 Rozvoj obce VPP</t>
  </si>
  <si>
    <t>Oprava budov priestorov a objektov</t>
  </si>
  <si>
    <t xml:space="preserve">Kultúrne podujatia </t>
  </si>
  <si>
    <t>Na dávku sociálnej pomoci OcU</t>
  </si>
  <si>
    <t>Stravné ZŠ s MŠ a ŠZŠ</t>
  </si>
  <si>
    <t>Škoské potreby ZŠ s MŠ a ŠZŠ</t>
  </si>
  <si>
    <t>Realizácia nových stavieb</t>
  </si>
  <si>
    <t>Rekonštrukcia a modernizácia</t>
  </si>
  <si>
    <t>Poistné do VšZP</t>
  </si>
  <si>
    <t>Starobné poistenie</t>
  </si>
  <si>
    <t>Úrazové</t>
  </si>
  <si>
    <t>Miestne komunikácie a chodníky</t>
  </si>
  <si>
    <t>Doplnkové DDP</t>
  </si>
  <si>
    <t>DDP</t>
  </si>
  <si>
    <t>633 006 1</t>
  </si>
  <si>
    <t>Všeobecný materiál - fekál</t>
  </si>
  <si>
    <t>Pohonné hmoty - fekál</t>
  </si>
  <si>
    <t>Servis údržba opravy - fekál</t>
  </si>
  <si>
    <r>
      <t xml:space="preserve">Granty </t>
    </r>
    <r>
      <rPr>
        <sz val="7"/>
        <rFont val="Arial"/>
        <family val="2"/>
        <charset val="238"/>
      </rPr>
      <t>(Cedroň, Rybárska spoločnosť)</t>
    </r>
  </si>
  <si>
    <t>633 016 1</t>
  </si>
  <si>
    <t>Reprezentačné - sponzorské</t>
  </si>
  <si>
    <t xml:space="preserve">Konkurzy a súťaže </t>
  </si>
  <si>
    <t>Poplatky za telefón</t>
  </si>
  <si>
    <t>Zvyšovanie kapacít MŠ v obci Komjatice</t>
  </si>
  <si>
    <t>Rekonštrukcia obecného úradu Komjatice</t>
  </si>
  <si>
    <t>Budova KD - interiér</t>
  </si>
  <si>
    <t>Vlastné príjmy ZŠ</t>
  </si>
  <si>
    <t>Výdavky stravné a granty ZŠ</t>
  </si>
  <si>
    <t>Príjmy stravné a granty</t>
  </si>
  <si>
    <r>
      <t xml:space="preserve">Údržba verejného osvetlenia </t>
    </r>
    <r>
      <rPr>
        <sz val="7"/>
        <rFont val="Arial"/>
        <family val="2"/>
        <charset val="238"/>
      </rPr>
      <t>(predĺženie VO, výmena drôtov)</t>
    </r>
  </si>
  <si>
    <r>
      <t>Prevádzkové náklady (</t>
    </r>
    <r>
      <rPr>
        <sz val="7"/>
        <rFont val="Arial"/>
        <family val="2"/>
        <charset val="238"/>
      </rPr>
      <t>opravy, vytvorenie tried školského klubu)</t>
    </r>
  </si>
  <si>
    <t>Rok 2021</t>
  </si>
  <si>
    <t>05.2.0 Nakladanie s odpad. vodami - ČOV</t>
  </si>
  <si>
    <t>Všeobecné služby KD (čistenie, pranie)</t>
  </si>
  <si>
    <t>Iné</t>
  </si>
  <si>
    <t>09.5.00 Sociálny pracovník</t>
  </si>
  <si>
    <t xml:space="preserve">Projektové dokumentácie </t>
  </si>
  <si>
    <t>Kanalizácia  a infraštruktúra Školská ulica -Obytná zóna</t>
  </si>
  <si>
    <t>Dotácia "Rekonštrukcia obecného úradu Komjatice"</t>
  </si>
  <si>
    <t>Dotácia "Vodozádržné opatrenia v urbanizovanej krajine"</t>
  </si>
  <si>
    <t>Dotácia "Zvyšovanie kapacít MŠ v obci Komjatice"</t>
  </si>
  <si>
    <t>Sociálne služby - PROSOCIA</t>
  </si>
  <si>
    <t>Transfér - členské príspevky - RVC, ZMOS, CEDRON ...</t>
  </si>
  <si>
    <t>Rok 2022</t>
  </si>
  <si>
    <t>322 001 31</t>
  </si>
  <si>
    <t>Finančná výpomoc</t>
  </si>
  <si>
    <t>632-637</t>
  </si>
  <si>
    <t>Z dobropisov - vyučtovanie Kino, ČOV</t>
  </si>
  <si>
    <r>
      <t xml:space="preserve">Náhrady </t>
    </r>
    <r>
      <rPr>
        <sz val="6"/>
        <rFont val="Arial"/>
        <family val="2"/>
        <charset val="238"/>
      </rPr>
      <t>(rekreačné poukazy)</t>
    </r>
  </si>
  <si>
    <t xml:space="preserve">Vodné </t>
  </si>
  <si>
    <t>Odmeny (údržba kanalizácie)/životné jubileum</t>
  </si>
  <si>
    <t>Odmeny /životné jubileum</t>
  </si>
  <si>
    <t>Odmeny / životné jubileum</t>
  </si>
  <si>
    <t>Rekonštrukcia Zdravotné stredisko</t>
  </si>
  <si>
    <t>637 004 1</t>
  </si>
  <si>
    <t>Snehová radlica</t>
  </si>
  <si>
    <t>312 001  40</t>
  </si>
  <si>
    <t>312 001 1</t>
  </si>
  <si>
    <t>Rekreačné poukazy ZŠ s MŠ</t>
  </si>
  <si>
    <t xml:space="preserve">Odchodné </t>
  </si>
  <si>
    <t>Dotácia PRIM /ZŠ s MŠ/</t>
  </si>
  <si>
    <t>Dotácia "Nízkouhlíková stratégia"</t>
  </si>
  <si>
    <t>Transfér sústredenia futbalistov</t>
  </si>
  <si>
    <t>Slovenský zväz zdravotne postihnutých, ZO Komjatice</t>
  </si>
  <si>
    <t>Folklórna spevácka skupina Komňackí mládenci obce Komjatice</t>
  </si>
  <si>
    <t>OZ PARABOLÁNI</t>
  </si>
  <si>
    <t>Čitateľský klub MAGNÓLIA</t>
  </si>
  <si>
    <t>ZO Slovenský zväz protifašistických bojovníkov Komjatice</t>
  </si>
  <si>
    <t>Stočné ČOV (fekálie)</t>
  </si>
  <si>
    <t>dotácia  €</t>
  </si>
  <si>
    <t>Spevácka folklórna skupina Komjatičanka</t>
  </si>
  <si>
    <t>Skutočnosť 2019</t>
  </si>
  <si>
    <t>ROK 2021</t>
  </si>
  <si>
    <t>Rok 2023</t>
  </si>
  <si>
    <t>Krátkodobá fin. výpomoc ZŠ s MŠ /PRIM/</t>
  </si>
  <si>
    <t>212 002 1</t>
  </si>
  <si>
    <t>Prenájom hrobové miesta</t>
  </si>
  <si>
    <t>Príjem známky TKO</t>
  </si>
  <si>
    <t xml:space="preserve">312 001 21 </t>
  </si>
  <si>
    <t>Dotácia sčítanie domov, bytov a obyvateľov</t>
  </si>
  <si>
    <t>Dotácia "Modernizácia účební"</t>
  </si>
  <si>
    <r>
      <t xml:space="preserve">Prenájom modemov </t>
    </r>
    <r>
      <rPr>
        <sz val="6"/>
        <rFont val="Arial"/>
        <family val="2"/>
        <charset val="238"/>
      </rPr>
      <t>(káblová televízia)</t>
    </r>
  </si>
  <si>
    <r>
      <t xml:space="preserve">Prenájom budov priestorov a objektov </t>
    </r>
    <r>
      <rPr>
        <sz val="6"/>
        <rFont val="Arial"/>
        <family val="2"/>
        <charset val="238"/>
      </rPr>
      <t>(Celtima)</t>
    </r>
  </si>
  <si>
    <r>
      <t xml:space="preserve">Vratky </t>
    </r>
    <r>
      <rPr>
        <sz val="6"/>
        <rFont val="Arial"/>
        <family val="2"/>
        <charset val="238"/>
      </rPr>
      <t>(stravné HM</t>
    </r>
    <r>
      <rPr>
        <sz val="8"/>
        <rFont val="Arial"/>
        <family val="2"/>
      </rPr>
      <t>)</t>
    </r>
  </si>
  <si>
    <r>
      <t>Poplatky a odvody (</t>
    </r>
    <r>
      <rPr>
        <sz val="6"/>
        <rFont val="Arial"/>
        <family val="2"/>
        <charset val="238"/>
      </rPr>
      <t>vedenie účtu cenných papierov, správne poplatky, trovy exekúcie)</t>
    </r>
  </si>
  <si>
    <t>Zákonný poplatok za uloženie odpadu</t>
  </si>
  <si>
    <t>Oprava bytoviek</t>
  </si>
  <si>
    <t>WiFi pre teba Komjatice</t>
  </si>
  <si>
    <t>Fíšan Milan - Bedmintonový turnaj</t>
  </si>
  <si>
    <t xml:space="preserve">Všeobecný materiál </t>
  </si>
  <si>
    <t>MO Jednoty dôchodcov Slovenska Komjatice</t>
  </si>
  <si>
    <t xml:space="preserve"> Skutočnosť 2020</t>
  </si>
  <si>
    <t>Očakávaná skutočnosť 2021</t>
  </si>
  <si>
    <t>Rok 2024</t>
  </si>
  <si>
    <t>Skutočnosť 2020</t>
  </si>
  <si>
    <t xml:space="preserve">                       ROZPOČET OBCE KOMJATICE NA ROK 2022 - 2024</t>
  </si>
  <si>
    <t xml:space="preserve">Bežné príjmy </t>
  </si>
  <si>
    <t>Bežné príjmy ZŠ s MŠ O. Cabana</t>
  </si>
  <si>
    <t>Tuzemské kapitálové granty a transfery</t>
  </si>
  <si>
    <t xml:space="preserve"> Kapitálové príjmy spolu</t>
  </si>
  <si>
    <t>Návrh zverejnený ma vývesnej tabuli na obecnom úrade dňa      2.11.2021</t>
  </si>
  <si>
    <t xml:space="preserve">Dňom vyvesenia návrhu začína plynúť 10 dňová lehota, počas ktorej môžu FO a PO uplatniť svoje pripomienky k návrhu v písomnej podobe, elektronicky mailom: info@komjatice.sk, alebo ústne do zápisnice na obecnom úrade v kancelátii prednostu OcU </t>
  </si>
  <si>
    <t>02 223 001</t>
  </si>
  <si>
    <t>Triedenie KO</t>
  </si>
  <si>
    <t>Dotácia "Jedáleň"</t>
  </si>
  <si>
    <t>322 001 34</t>
  </si>
  <si>
    <t>Dotácia "Wifi pre Teba"</t>
  </si>
  <si>
    <t>312 001 05</t>
  </si>
  <si>
    <t>Dotácia "Celoplošné testovania COVID-19"</t>
  </si>
  <si>
    <t>Softvér</t>
  </si>
  <si>
    <t>Provízia</t>
  </si>
  <si>
    <t>Tlačivá</t>
  </si>
  <si>
    <t>Školenia a semináre</t>
  </si>
  <si>
    <t>Projektová dokumentácia</t>
  </si>
  <si>
    <t>Bežné výdavky ZŠ s MŠ O. Cabana</t>
  </si>
  <si>
    <t xml:space="preserve">Bežné výdavky </t>
  </si>
  <si>
    <t>Interiérové vybavenie ZŠ s MŠ</t>
  </si>
  <si>
    <t>312 001 2</t>
  </si>
  <si>
    <t>Dotácia "Pomáhajúce profesie"</t>
  </si>
  <si>
    <t>312 001 30</t>
  </si>
  <si>
    <t>Dotácia " Zriadenie a modernizácia odborných účební" /CEDRON-NITRAVA/</t>
  </si>
  <si>
    <t>Príjmové operácie  ZŠ s MŠ</t>
  </si>
  <si>
    <r>
      <t xml:space="preserve">Špeciálne služby - externý manažér </t>
    </r>
    <r>
      <rPr>
        <sz val="6"/>
        <rFont val="Arial"/>
        <family val="2"/>
        <charset val="238"/>
      </rPr>
      <t>(doplnky UPN, COVID-19 ...)</t>
    </r>
  </si>
  <si>
    <t xml:space="preserve">01.6.0. Všeobecné verejné služby inde neklasifikované </t>
  </si>
  <si>
    <t>Oprava prevádzkových strojov prístrojov a zariadení /kotol .../</t>
  </si>
  <si>
    <t>Klimatizácia, ihrisko Školská, ústredňa MR</t>
  </si>
  <si>
    <t>Infrakom /navýšenie podielu/</t>
  </si>
  <si>
    <t>Rekonštrukcia budovy - KINO</t>
  </si>
  <si>
    <t>Rekonštrukcia MŠ /3. podlažie/</t>
  </si>
  <si>
    <t>Sociálna výpomoc  /taxík, obedy dôchodcom/</t>
  </si>
  <si>
    <t>Materiál  /veľký park/</t>
  </si>
  <si>
    <t>Vybudovanie Vodozádržných opatrení v urbanizovanej krajine</t>
  </si>
  <si>
    <t xml:space="preserve">Dotácie z rozpočtu obce na rok 2022 </t>
  </si>
  <si>
    <t>KARKO GYM posilňovňa</t>
  </si>
  <si>
    <t>Rozpočet vyvesený dňa:      19.11.2021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</si>
</sst>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69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"/>
      <name val="Arial"/>
      <family val="2"/>
      <charset val="238"/>
    </font>
    <font>
      <sz val="8"/>
      <color rgb="FF0000FF"/>
      <name val="Arial"/>
      <family val="2"/>
      <charset val="238"/>
    </font>
    <font>
      <u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 applyAlignment="1"/>
    <xf numFmtId="0" fontId="35" fillId="3" borderId="12" xfId="0" applyFont="1" applyFill="1" applyBorder="1" applyAlignment="1"/>
    <xf numFmtId="0" fontId="35" fillId="3" borderId="16" xfId="0" applyFont="1" applyFill="1" applyBorder="1" applyAlignment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Border="1" applyAlignment="1">
      <alignment horizontal="left" wrapText="1" indent="1"/>
    </xf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4" fontId="8" fillId="5" borderId="0" xfId="0" applyNumberFormat="1" applyFont="1" applyFill="1" applyBorder="1"/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5" fillId="5" borderId="0" xfId="0" applyFont="1" applyFill="1" applyBorder="1" applyAlignment="1">
      <alignment horizontal="right" wrapText="1" indent="1"/>
    </xf>
    <xf numFmtId="0" fontId="46" fillId="5" borderId="0" xfId="0" applyFont="1" applyFill="1" applyBorder="1" applyAlignment="1">
      <alignment horizontal="left" indent="1"/>
    </xf>
    <xf numFmtId="3" fontId="47" fillId="5" borderId="0" xfId="0" applyNumberFormat="1" applyFont="1" applyFill="1" applyBorder="1" applyAlignment="1">
      <alignment horizontal="left" indent="1"/>
    </xf>
    <xf numFmtId="0" fontId="47" fillId="5" borderId="0" xfId="0" applyFont="1" applyFill="1" applyBorder="1" applyAlignment="1">
      <alignment horizontal="left" wrapText="1" indent="1"/>
    </xf>
    <xf numFmtId="0" fontId="47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indent="1"/>
    </xf>
    <xf numFmtId="0" fontId="46" fillId="5" borderId="0" xfId="0" applyFont="1" applyFill="1" applyBorder="1" applyAlignment="1">
      <alignment horizontal="left" wrapText="1" indent="1"/>
    </xf>
    <xf numFmtId="3" fontId="48" fillId="5" borderId="0" xfId="0" applyNumberFormat="1" applyFont="1" applyFill="1" applyBorder="1" applyAlignment="1">
      <alignment horizontal="left" indent="1"/>
    </xf>
    <xf numFmtId="3" fontId="46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50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1" fillId="5" borderId="1" xfId="0" applyFont="1" applyFill="1" applyBorder="1" applyAlignment="1">
      <alignment horizontal="left" wrapText="1" indent="1"/>
    </xf>
    <xf numFmtId="3" fontId="51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right" wrapText="1" indent="1"/>
    </xf>
    <xf numFmtId="3" fontId="42" fillId="6" borderId="14" xfId="0" applyNumberFormat="1" applyFont="1" applyFill="1" applyBorder="1"/>
    <xf numFmtId="3" fontId="23" fillId="3" borderId="25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/>
    <xf numFmtId="3" fontId="54" fillId="0" borderId="0" xfId="0" applyNumberFormat="1" applyFont="1"/>
    <xf numFmtId="0" fontId="56" fillId="0" borderId="0" xfId="0" applyFont="1"/>
    <xf numFmtId="3" fontId="56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7" fillId="0" borderId="0" xfId="0" applyFont="1" applyFill="1" applyBorder="1" applyAlignment="1">
      <alignment horizontal="right" wrapText="1" indent="1"/>
    </xf>
    <xf numFmtId="3" fontId="58" fillId="0" borderId="1" xfId="0" applyNumberFormat="1" applyFont="1" applyBorder="1" applyAlignment="1">
      <alignment horizontal="left"/>
    </xf>
    <xf numFmtId="0" fontId="58" fillId="0" borderId="1" xfId="0" applyFont="1" applyBorder="1"/>
    <xf numFmtId="0" fontId="58" fillId="0" borderId="0" xfId="0" applyFont="1"/>
    <xf numFmtId="0" fontId="5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Fill="1" applyBorder="1"/>
    <xf numFmtId="0" fontId="41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40" fillId="6" borderId="25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8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9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59" fillId="3" borderId="7" xfId="0" applyNumberFormat="1" applyFont="1" applyFill="1" applyBorder="1"/>
    <xf numFmtId="3" fontId="64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59" fillId="3" borderId="31" xfId="0" applyNumberFormat="1" applyFont="1" applyFill="1" applyBorder="1"/>
    <xf numFmtId="3" fontId="61" fillId="10" borderId="0" xfId="0" applyNumberFormat="1" applyFont="1" applyFill="1" applyBorder="1"/>
    <xf numFmtId="0" fontId="8" fillId="0" borderId="32" xfId="0" applyFont="1" applyFill="1" applyBorder="1" applyAlignment="1">
      <alignment horizontal="left" indent="1"/>
    </xf>
    <xf numFmtId="0" fontId="40" fillId="6" borderId="27" xfId="0" applyFont="1" applyFill="1" applyBorder="1" applyAlignment="1">
      <alignment horizontal="left"/>
    </xf>
    <xf numFmtId="0" fontId="41" fillId="6" borderId="29" xfId="0" applyFont="1" applyFill="1" applyBorder="1"/>
    <xf numFmtId="3" fontId="59" fillId="3" borderId="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5" borderId="1" xfId="0" applyNumberFormat="1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3" fontId="61" fillId="10" borderId="1" xfId="0" applyNumberFormat="1" applyFont="1" applyFill="1" applyBorder="1"/>
    <xf numFmtId="0" fontId="61" fillId="0" borderId="0" xfId="0" applyFont="1" applyFill="1" applyBorder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8" xfId="0" applyNumberFormat="1" applyFont="1" applyFill="1" applyBorder="1"/>
    <xf numFmtId="0" fontId="39" fillId="2" borderId="29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vertical="center" wrapText="1"/>
    </xf>
    <xf numFmtId="3" fontId="59" fillId="3" borderId="33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23" fillId="3" borderId="34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/>
    <xf numFmtId="3" fontId="54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35" xfId="0" applyFont="1" applyBorder="1" applyAlignment="1">
      <alignment horizontal="center" wrapText="1"/>
    </xf>
    <xf numFmtId="0" fontId="14" fillId="0" borderId="35" xfId="0" applyFont="1" applyBorder="1"/>
    <xf numFmtId="0" fontId="44" fillId="0" borderId="35" xfId="0" applyFont="1" applyBorder="1"/>
    <xf numFmtId="0" fontId="14" fillId="0" borderId="35" xfId="0" applyFont="1" applyBorder="1" applyAlignment="1">
      <alignment horizontal="right"/>
    </xf>
    <xf numFmtId="3" fontId="8" fillId="9" borderId="2" xfId="0" applyNumberFormat="1" applyFont="1" applyFill="1" applyBorder="1"/>
    <xf numFmtId="3" fontId="8" fillId="0" borderId="0" xfId="0" applyNumberFormat="1" applyFont="1" applyBorder="1"/>
    <xf numFmtId="3" fontId="0" fillId="0" borderId="0" xfId="0" applyNumberFormat="1"/>
    <xf numFmtId="3" fontId="52" fillId="5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/>
    <xf numFmtId="3" fontId="15" fillId="0" borderId="0" xfId="0" applyNumberFormat="1" applyFont="1" applyFill="1" applyBorder="1"/>
    <xf numFmtId="3" fontId="8" fillId="0" borderId="8" xfId="0" applyNumberFormat="1" applyFont="1" applyFill="1" applyBorder="1"/>
    <xf numFmtId="3" fontId="8" fillId="0" borderId="3" xfId="0" applyNumberFormat="1" applyFont="1" applyFill="1" applyBorder="1"/>
    <xf numFmtId="3" fontId="44" fillId="11" borderId="2" xfId="0" applyNumberFormat="1" applyFont="1" applyFill="1" applyBorder="1"/>
    <xf numFmtId="3" fontId="65" fillId="8" borderId="6" xfId="0" applyNumberFormat="1" applyFont="1" applyFill="1" applyBorder="1"/>
    <xf numFmtId="3" fontId="8" fillId="9" borderId="20" xfId="0" applyNumberFormat="1" applyFont="1" applyFill="1" applyBorder="1"/>
    <xf numFmtId="3" fontId="7" fillId="0" borderId="0" xfId="0" applyNumberFormat="1" applyFont="1" applyFill="1" applyBorder="1"/>
    <xf numFmtId="3" fontId="9" fillId="0" borderId="0" xfId="0" applyNumberFormat="1" applyFont="1" applyFill="1" applyBorder="1"/>
    <xf numFmtId="14" fontId="29" fillId="4" borderId="4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3" fontId="7" fillId="0" borderId="36" xfId="0" applyNumberFormat="1" applyFont="1" applyFill="1" applyBorder="1"/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8" fillId="12" borderId="0" xfId="0" applyNumberFormat="1" applyFont="1" applyFill="1" applyBorder="1"/>
    <xf numFmtId="3" fontId="8" fillId="12" borderId="20" xfId="0" applyNumberFormat="1" applyFont="1" applyFill="1" applyBorder="1"/>
    <xf numFmtId="3" fontId="61" fillId="0" borderId="0" xfId="0" applyNumberFormat="1" applyFont="1" applyFill="1" applyBorder="1"/>
    <xf numFmtId="3" fontId="59" fillId="0" borderId="0" xfId="0" applyNumberFormat="1" applyFont="1" applyFill="1" applyBorder="1"/>
    <xf numFmtId="3" fontId="59" fillId="3" borderId="4" xfId="0" applyNumberFormat="1" applyFont="1" applyFill="1" applyBorder="1"/>
    <xf numFmtId="3" fontId="8" fillId="9" borderId="0" xfId="0" applyNumberFormat="1" applyFont="1" applyFill="1" applyBorder="1"/>
    <xf numFmtId="3" fontId="8" fillId="5" borderId="2" xfId="0" applyNumberFormat="1" applyFont="1" applyFill="1" applyBorder="1" applyAlignment="1">
      <alignment horizontal="left" indent="1"/>
    </xf>
    <xf numFmtId="0" fontId="8" fillId="5" borderId="2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28" fillId="6" borderId="27" xfId="0" applyFont="1" applyFill="1" applyBorder="1" applyAlignment="1">
      <alignment horizontal="left"/>
    </xf>
    <xf numFmtId="3" fontId="61" fillId="10" borderId="8" xfId="0" applyNumberFormat="1" applyFont="1" applyFill="1" applyBorder="1"/>
    <xf numFmtId="3" fontId="43" fillId="0" borderId="1" xfId="0" applyNumberFormat="1" applyFont="1" applyFill="1" applyBorder="1"/>
    <xf numFmtId="3" fontId="40" fillId="6" borderId="27" xfId="0" applyNumberFormat="1" applyFont="1" applyFill="1" applyBorder="1"/>
    <xf numFmtId="3" fontId="40" fillId="6" borderId="1" xfId="0" applyNumberFormat="1" applyFont="1" applyFill="1" applyBorder="1"/>
    <xf numFmtId="3" fontId="67" fillId="8" borderId="1" xfId="0" applyNumberFormat="1" applyFont="1" applyFill="1" applyBorder="1"/>
    <xf numFmtId="3" fontId="44" fillId="2" borderId="4" xfId="0" applyNumberFormat="1" applyFont="1" applyFill="1" applyBorder="1"/>
    <xf numFmtId="3" fontId="44" fillId="2" borderId="10" xfId="0" applyNumberFormat="1" applyFont="1" applyFill="1" applyBorder="1"/>
    <xf numFmtId="3" fontId="59" fillId="3" borderId="37" xfId="0" applyNumberFormat="1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/>
    </xf>
    <xf numFmtId="3" fontId="8" fillId="9" borderId="8" xfId="0" applyNumberFormat="1" applyFont="1" applyFill="1" applyBorder="1"/>
    <xf numFmtId="0" fontId="55" fillId="0" borderId="0" xfId="0" applyFont="1"/>
    <xf numFmtId="3" fontId="55" fillId="0" borderId="0" xfId="0" applyNumberFormat="1" applyFont="1" applyAlignment="1">
      <alignment horizontal="right"/>
    </xf>
    <xf numFmtId="0" fontId="68" fillId="0" borderId="35" xfId="0" applyFont="1" applyBorder="1"/>
    <xf numFmtId="3" fontId="14" fillId="0" borderId="0" xfId="0" applyNumberFormat="1" applyFont="1"/>
    <xf numFmtId="0" fontId="8" fillId="0" borderId="0" xfId="0" applyFont="1" applyFill="1" applyBorder="1" applyAlignment="1">
      <alignment horizontal="left" vertical="center" wrapText="1"/>
    </xf>
    <xf numFmtId="0" fontId="62" fillId="5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5" fillId="8" borderId="11" xfId="0" applyFont="1" applyFill="1" applyBorder="1" applyAlignment="1">
      <alignment horizontal="right"/>
    </xf>
    <xf numFmtId="0" fontId="65" fillId="8" borderId="24" xfId="0" applyFont="1" applyFill="1" applyBorder="1" applyAlignment="1">
      <alignment horizontal="right"/>
    </xf>
    <xf numFmtId="0" fontId="23" fillId="3" borderId="27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8" xfId="0" applyFont="1" applyFill="1" applyBorder="1" applyAlignment="1">
      <alignment horizontal="left" vertical="center" indent="1"/>
    </xf>
    <xf numFmtId="0" fontId="23" fillId="3" borderId="26" xfId="0" applyFont="1" applyFill="1" applyBorder="1" applyAlignment="1">
      <alignment horizontal="left" vertical="center" indent="1"/>
    </xf>
    <xf numFmtId="0" fontId="60" fillId="10" borderId="8" xfId="0" applyFont="1" applyFill="1" applyBorder="1" applyAlignment="1">
      <alignment horizontal="left"/>
    </xf>
    <xf numFmtId="0" fontId="60" fillId="10" borderId="23" xfId="0" applyFont="1" applyFill="1" applyBorder="1" applyAlignment="1">
      <alignment horizontal="left"/>
    </xf>
    <xf numFmtId="0" fontId="60" fillId="1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39" xfId="0" applyFont="1" applyFill="1" applyBorder="1" applyAlignment="1">
      <alignment horizontal="left" vertical="center" indent="1"/>
    </xf>
    <xf numFmtId="0" fontId="26" fillId="3" borderId="28" xfId="0" applyFont="1" applyFill="1" applyBorder="1" applyAlignment="1">
      <alignment horizontal="left" vertical="center" indent="1"/>
    </xf>
    <xf numFmtId="0" fontId="26" fillId="3" borderId="26" xfId="0" applyFont="1" applyFill="1" applyBorder="1" applyAlignment="1">
      <alignment horizontal="left" vertical="center" indent="1"/>
    </xf>
    <xf numFmtId="0" fontId="26" fillId="3" borderId="40" xfId="0" applyFont="1" applyFill="1" applyBorder="1" applyAlignment="1">
      <alignment horizontal="left" vertical="center" indent="1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3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33" xfId="0" applyFont="1" applyFill="1" applyBorder="1" applyAlignment="1">
      <alignment horizontal="left" vertical="center" indent="1"/>
    </xf>
    <xf numFmtId="0" fontId="39" fillId="2" borderId="6" xfId="0" applyFont="1" applyFill="1" applyBorder="1" applyAlignment="1">
      <alignment horizontal="left"/>
    </xf>
    <xf numFmtId="0" fontId="39" fillId="2" borderId="12" xfId="0" applyFont="1" applyFill="1" applyBorder="1" applyAlignment="1">
      <alignment horizontal="left"/>
    </xf>
    <xf numFmtId="0" fontId="39" fillId="2" borderId="24" xfId="0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3399"/>
      <color rgb="FF000066"/>
      <color rgb="FF333399"/>
      <color rgb="FF0033CC"/>
      <color rgb="FF000099"/>
      <color rgb="FF0000CC"/>
      <color rgb="FF0066FF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7"/>
  <sheetViews>
    <sheetView showWhiteSpace="0" view="pageLayout" topLeftCell="B77" zoomScaleNormal="115" zoomScaleSheetLayoutView="100" workbookViewId="0">
      <selection activeCell="M100" sqref="M100"/>
    </sheetView>
  </sheetViews>
  <sheetFormatPr defaultRowHeight="12.75"/>
  <cols>
    <col min="1" max="1" width="8.42578125" style="6" customWidth="1"/>
    <col min="2" max="2" width="61.5703125" style="5" customWidth="1"/>
    <col min="3" max="8" width="12.140625" style="8" customWidth="1"/>
    <col min="9" max="9" width="12.140625" style="270" customWidth="1"/>
    <col min="10" max="10" width="1.140625" style="8" customWidth="1"/>
    <col min="11" max="16384" width="9.140625" style="5"/>
  </cols>
  <sheetData>
    <row r="1" spans="1:10" ht="18.75" customHeight="1">
      <c r="A1" s="310" t="s">
        <v>379</v>
      </c>
      <c r="B1" s="311"/>
      <c r="C1" s="321" t="s">
        <v>384</v>
      </c>
      <c r="D1" s="321"/>
      <c r="E1" s="321"/>
      <c r="F1" s="321"/>
      <c r="G1" s="321"/>
      <c r="H1" s="321"/>
      <c r="I1" s="321"/>
      <c r="J1" s="281"/>
    </row>
    <row r="2" spans="1:10" s="1" customFormat="1" ht="19.5" customHeight="1">
      <c r="A2" s="311"/>
      <c r="B2" s="311"/>
      <c r="C2" s="321"/>
      <c r="D2" s="321"/>
      <c r="E2" s="321"/>
      <c r="F2" s="321"/>
      <c r="G2" s="321"/>
      <c r="H2" s="321"/>
      <c r="I2" s="321"/>
      <c r="J2" s="281"/>
    </row>
    <row r="3" spans="1:10" s="1" customFormat="1" ht="66" customHeight="1" thickBot="1">
      <c r="A3" s="311"/>
      <c r="B3" s="311"/>
      <c r="C3" s="321" t="s">
        <v>385</v>
      </c>
      <c r="D3" s="321"/>
      <c r="E3" s="321"/>
      <c r="F3" s="321"/>
      <c r="G3" s="321"/>
      <c r="H3" s="321"/>
      <c r="I3" s="321"/>
      <c r="J3" s="250"/>
    </row>
    <row r="4" spans="1:10" s="2" customFormat="1" ht="48.75" customHeight="1">
      <c r="A4" s="314" t="s">
        <v>208</v>
      </c>
      <c r="B4" s="315"/>
      <c r="C4" s="302" t="s">
        <v>355</v>
      </c>
      <c r="D4" s="251" t="s">
        <v>375</v>
      </c>
      <c r="E4" s="251" t="s">
        <v>356</v>
      </c>
      <c r="F4" s="251" t="s">
        <v>376</v>
      </c>
      <c r="G4" s="251" t="s">
        <v>327</v>
      </c>
      <c r="H4" s="251" t="s">
        <v>357</v>
      </c>
      <c r="I4" s="251" t="s">
        <v>377</v>
      </c>
      <c r="J4" s="187"/>
    </row>
    <row r="5" spans="1:10" s="2" customFormat="1" ht="15" customHeight="1" thickBot="1">
      <c r="A5" s="316"/>
      <c r="B5" s="317"/>
      <c r="C5" s="254" t="s">
        <v>145</v>
      </c>
      <c r="D5" s="254" t="s">
        <v>145</v>
      </c>
      <c r="E5" s="254" t="s">
        <v>145</v>
      </c>
      <c r="F5" s="254" t="s">
        <v>145</v>
      </c>
      <c r="G5" s="254" t="s">
        <v>145</v>
      </c>
      <c r="H5" s="254" t="s">
        <v>145</v>
      </c>
      <c r="I5" s="254" t="s">
        <v>145</v>
      </c>
      <c r="J5" s="187"/>
    </row>
    <row r="6" spans="1:10" s="2" customFormat="1" ht="11.25" customHeight="1" thickBot="1">
      <c r="A6" s="155" t="s">
        <v>60</v>
      </c>
      <c r="B6" s="191"/>
      <c r="C6" s="253">
        <f t="shared" ref="C6:I6" si="0">C7+C8+C9+C10</f>
        <v>1620632</v>
      </c>
      <c r="D6" s="253">
        <f>D7+D8+D9+D10</f>
        <v>1666903</v>
      </c>
      <c r="E6" s="253">
        <f t="shared" si="0"/>
        <v>1824600</v>
      </c>
      <c r="F6" s="253">
        <f t="shared" si="0"/>
        <v>1825100</v>
      </c>
      <c r="G6" s="253">
        <f t="shared" si="0"/>
        <v>1969240</v>
      </c>
      <c r="H6" s="253">
        <f t="shared" si="0"/>
        <v>1953600</v>
      </c>
      <c r="I6" s="253">
        <f t="shared" si="0"/>
        <v>1953600</v>
      </c>
      <c r="J6" s="187"/>
    </row>
    <row r="7" spans="1:10" s="3" customFormat="1" ht="11.25" customHeight="1">
      <c r="A7" s="21" t="s">
        <v>72</v>
      </c>
      <c r="B7" s="192" t="s">
        <v>52</v>
      </c>
      <c r="C7" s="12">
        <v>1519156</v>
      </c>
      <c r="D7" s="12">
        <v>1563747</v>
      </c>
      <c r="E7" s="283">
        <v>1721000</v>
      </c>
      <c r="F7" s="283">
        <v>1720000</v>
      </c>
      <c r="G7" s="219">
        <v>1865640</v>
      </c>
      <c r="H7" s="12">
        <v>1850000</v>
      </c>
      <c r="I7" s="12">
        <v>1850000</v>
      </c>
      <c r="J7" s="187"/>
    </row>
    <row r="8" spans="1:10" s="3" customFormat="1" ht="11.25" customHeight="1">
      <c r="A8" s="19">
        <v>121001</v>
      </c>
      <c r="B8" s="193" t="s">
        <v>79</v>
      </c>
      <c r="C8" s="12">
        <v>77535</v>
      </c>
      <c r="D8" s="12">
        <v>79206</v>
      </c>
      <c r="E8" s="283">
        <v>80000</v>
      </c>
      <c r="F8" s="283">
        <v>80000</v>
      </c>
      <c r="G8" s="219">
        <v>80000</v>
      </c>
      <c r="H8" s="12">
        <v>80000</v>
      </c>
      <c r="I8" s="12">
        <v>80000</v>
      </c>
      <c r="J8" s="187"/>
    </row>
    <row r="9" spans="1:10" s="2" customFormat="1" ht="11.25" customHeight="1">
      <c r="A9" s="19">
        <v>121002</v>
      </c>
      <c r="B9" s="193" t="s">
        <v>78</v>
      </c>
      <c r="C9" s="12">
        <v>23844</v>
      </c>
      <c r="D9" s="12">
        <v>23847</v>
      </c>
      <c r="E9" s="283">
        <v>23500</v>
      </c>
      <c r="F9" s="283">
        <v>25000</v>
      </c>
      <c r="G9" s="219">
        <v>23500</v>
      </c>
      <c r="H9" s="12">
        <v>23500</v>
      </c>
      <c r="I9" s="12">
        <v>23500</v>
      </c>
      <c r="J9" s="187"/>
    </row>
    <row r="10" spans="1:10" s="2" customFormat="1" ht="11.25" customHeight="1">
      <c r="A10" s="19">
        <v>121003</v>
      </c>
      <c r="B10" s="193" t="s">
        <v>80</v>
      </c>
      <c r="C10" s="12">
        <v>97</v>
      </c>
      <c r="D10" s="12">
        <v>103</v>
      </c>
      <c r="E10" s="283">
        <v>100</v>
      </c>
      <c r="F10" s="283">
        <v>100</v>
      </c>
      <c r="G10" s="219">
        <v>100</v>
      </c>
      <c r="H10" s="12">
        <v>100</v>
      </c>
      <c r="I10" s="12">
        <v>100</v>
      </c>
      <c r="J10" s="187"/>
    </row>
    <row r="11" spans="1:10" s="2" customFormat="1" ht="11.25" customHeight="1">
      <c r="A11" s="37"/>
      <c r="B11" s="38"/>
      <c r="C11" s="187"/>
      <c r="D11" s="187"/>
      <c r="E11" s="187"/>
      <c r="F11" s="187"/>
      <c r="G11" s="187"/>
      <c r="H11" s="187"/>
      <c r="I11" s="268"/>
      <c r="J11" s="187"/>
    </row>
    <row r="12" spans="1:10" s="2" customFormat="1" ht="11.25" customHeight="1" thickBot="1">
      <c r="A12" s="156" t="s">
        <v>61</v>
      </c>
      <c r="B12" s="157"/>
      <c r="C12" s="188">
        <f t="shared" ref="C12:I12" si="1">SUM(C13:C15)</f>
        <v>62614</v>
      </c>
      <c r="D12" s="188">
        <f t="shared" si="1"/>
        <v>51724</v>
      </c>
      <c r="E12" s="188">
        <f t="shared" si="1"/>
        <v>73200</v>
      </c>
      <c r="F12" s="188">
        <f t="shared" si="1"/>
        <v>75250</v>
      </c>
      <c r="G12" s="188">
        <f t="shared" si="1"/>
        <v>75700</v>
      </c>
      <c r="H12" s="188">
        <f t="shared" si="1"/>
        <v>75700</v>
      </c>
      <c r="I12" s="188">
        <f t="shared" si="1"/>
        <v>75700</v>
      </c>
      <c r="J12" s="187"/>
    </row>
    <row r="13" spans="1:10" s="3" customFormat="1" ht="11.25" customHeight="1">
      <c r="A13" s="21" t="s">
        <v>73</v>
      </c>
      <c r="B13" s="14" t="s">
        <v>53</v>
      </c>
      <c r="C13" s="13">
        <v>2652</v>
      </c>
      <c r="D13" s="13">
        <v>2536</v>
      </c>
      <c r="E13" s="284">
        <v>2700</v>
      </c>
      <c r="F13" s="284">
        <v>2700</v>
      </c>
      <c r="G13" s="264">
        <v>2700</v>
      </c>
      <c r="H13" s="13">
        <v>2700</v>
      </c>
      <c r="I13" s="13">
        <v>2700</v>
      </c>
      <c r="J13" s="187"/>
    </row>
    <row r="14" spans="1:10" s="2" customFormat="1" ht="11.25" customHeight="1">
      <c r="A14" s="18" t="s">
        <v>74</v>
      </c>
      <c r="B14" s="15" t="s">
        <v>54</v>
      </c>
      <c r="C14" s="12">
        <v>624</v>
      </c>
      <c r="D14" s="12">
        <v>202</v>
      </c>
      <c r="E14" s="283">
        <v>500</v>
      </c>
      <c r="F14" s="283">
        <v>550</v>
      </c>
      <c r="G14" s="219">
        <v>500</v>
      </c>
      <c r="H14" s="12">
        <v>500</v>
      </c>
      <c r="I14" s="12">
        <v>500</v>
      </c>
      <c r="J14" s="187"/>
    </row>
    <row r="15" spans="1:10" s="2" customFormat="1" ht="11.25" customHeight="1">
      <c r="A15" s="18" t="s">
        <v>75</v>
      </c>
      <c r="B15" s="15" t="s">
        <v>55</v>
      </c>
      <c r="C15" s="12">
        <v>59338</v>
      </c>
      <c r="D15" s="12">
        <v>48986</v>
      </c>
      <c r="E15" s="283">
        <v>70000</v>
      </c>
      <c r="F15" s="283">
        <v>72000</v>
      </c>
      <c r="G15" s="219">
        <v>72500</v>
      </c>
      <c r="H15" s="12">
        <v>72500</v>
      </c>
      <c r="I15" s="12">
        <v>72500</v>
      </c>
      <c r="J15" s="187"/>
    </row>
    <row r="16" spans="1:10" s="2" customFormat="1" ht="11.25" customHeight="1" thickBot="1">
      <c r="A16" s="37"/>
      <c r="B16" s="38"/>
      <c r="C16" s="152"/>
      <c r="D16" s="152"/>
      <c r="E16" s="152"/>
      <c r="F16" s="152"/>
      <c r="G16" s="152"/>
      <c r="H16" s="152"/>
      <c r="I16" s="200"/>
      <c r="J16" s="152"/>
    </row>
    <row r="17" spans="1:10" s="2" customFormat="1" ht="11.25" customHeight="1" thickBot="1">
      <c r="A17" s="43" t="s">
        <v>76</v>
      </c>
      <c r="B17" s="44"/>
      <c r="C17" s="174">
        <f t="shared" ref="C17" si="2">C18+C20+C21</f>
        <v>153726</v>
      </c>
      <c r="D17" s="174">
        <f>D19+D18+D20+D21</f>
        <v>110581</v>
      </c>
      <c r="E17" s="174">
        <f t="shared" ref="E17" si="3">E19+E18+E20+E21</f>
        <v>106050</v>
      </c>
      <c r="F17" s="174">
        <f>SUM(F18:F21)</f>
        <v>96050</v>
      </c>
      <c r="G17" s="174">
        <f t="shared" ref="G17:I17" si="4">SUM(G18:G21)</f>
        <v>88050</v>
      </c>
      <c r="H17" s="174">
        <f t="shared" si="4"/>
        <v>88050</v>
      </c>
      <c r="I17" s="174">
        <f t="shared" si="4"/>
        <v>88050</v>
      </c>
      <c r="J17" s="152"/>
    </row>
    <row r="18" spans="1:10" s="2" customFormat="1" ht="11.25" customHeight="1">
      <c r="A18" s="20">
        <v>212002</v>
      </c>
      <c r="B18" s="14" t="s">
        <v>56</v>
      </c>
      <c r="C18" s="12">
        <v>63220</v>
      </c>
      <c r="D18" s="12">
        <v>2700</v>
      </c>
      <c r="E18" s="283">
        <v>1000</v>
      </c>
      <c r="F18" s="283">
        <v>1000</v>
      </c>
      <c r="G18" s="219">
        <v>1000</v>
      </c>
      <c r="H18" s="12">
        <v>1000</v>
      </c>
      <c r="I18" s="12">
        <v>1000</v>
      </c>
      <c r="J18" s="152"/>
    </row>
    <row r="19" spans="1:10" s="2" customFormat="1" ht="11.25" customHeight="1">
      <c r="A19" s="20" t="s">
        <v>359</v>
      </c>
      <c r="B19" s="14" t="s">
        <v>360</v>
      </c>
      <c r="C19" s="12">
        <v>0</v>
      </c>
      <c r="D19" s="12">
        <v>16599</v>
      </c>
      <c r="E19" s="283">
        <v>10000</v>
      </c>
      <c r="F19" s="283">
        <v>13000</v>
      </c>
      <c r="G19" s="219">
        <v>5000</v>
      </c>
      <c r="H19" s="12">
        <v>5000</v>
      </c>
      <c r="I19" s="12">
        <v>5000</v>
      </c>
      <c r="J19" s="152"/>
    </row>
    <row r="20" spans="1:10" s="2" customFormat="1" ht="11.25" customHeight="1">
      <c r="A20" s="19">
        <v>212003</v>
      </c>
      <c r="B20" s="15" t="s">
        <v>174</v>
      </c>
      <c r="C20" s="12">
        <v>23581</v>
      </c>
      <c r="D20" s="12">
        <v>23511</v>
      </c>
      <c r="E20" s="283">
        <v>28000</v>
      </c>
      <c r="F20" s="283">
        <v>15000</v>
      </c>
      <c r="G20" s="219">
        <v>15000</v>
      </c>
      <c r="H20" s="12">
        <v>15000</v>
      </c>
      <c r="I20" s="12">
        <v>15000</v>
      </c>
      <c r="J20" s="152"/>
    </row>
    <row r="21" spans="1:10" s="2" customFormat="1" ht="11.25" customHeight="1">
      <c r="A21" s="19">
        <v>212003</v>
      </c>
      <c r="B21" s="15" t="s">
        <v>175</v>
      </c>
      <c r="C21" s="12">
        <v>66925</v>
      </c>
      <c r="D21" s="12">
        <v>67771</v>
      </c>
      <c r="E21" s="283">
        <v>67050</v>
      </c>
      <c r="F21" s="283">
        <v>67050</v>
      </c>
      <c r="G21" s="219">
        <v>67050</v>
      </c>
      <c r="H21" s="12">
        <v>67050</v>
      </c>
      <c r="I21" s="12">
        <v>67050</v>
      </c>
      <c r="J21" s="152"/>
    </row>
    <row r="22" spans="1:10" s="2" customFormat="1" ht="11.25" customHeight="1" thickBot="1">
      <c r="A22" s="16"/>
      <c r="B22" s="17"/>
      <c r="C22" s="152"/>
      <c r="D22" s="152"/>
      <c r="E22" s="152"/>
      <c r="F22" s="152"/>
      <c r="G22" s="152"/>
      <c r="H22" s="152"/>
      <c r="I22" s="200"/>
      <c r="J22" s="152"/>
    </row>
    <row r="23" spans="1:10" s="2" customFormat="1" ht="11.25" customHeight="1">
      <c r="A23" s="158" t="s">
        <v>62</v>
      </c>
      <c r="B23" s="159"/>
      <c r="C23" s="168">
        <f t="shared" ref="C23:I23" si="5">SUM(C24:C42)</f>
        <v>132432</v>
      </c>
      <c r="D23" s="168">
        <f>SUM(D24:D42)</f>
        <v>136682</v>
      </c>
      <c r="E23" s="168">
        <f>SUM(E24:E42)</f>
        <v>129700</v>
      </c>
      <c r="F23" s="168">
        <f t="shared" si="5"/>
        <v>135480</v>
      </c>
      <c r="G23" s="168">
        <f t="shared" si="5"/>
        <v>119000</v>
      </c>
      <c r="H23" s="168">
        <f t="shared" si="5"/>
        <v>114000</v>
      </c>
      <c r="I23" s="168">
        <f t="shared" si="5"/>
        <v>118400</v>
      </c>
      <c r="J23" s="152"/>
    </row>
    <row r="24" spans="1:10" s="2" customFormat="1" ht="11.25" customHeight="1">
      <c r="A24" s="19">
        <v>221004</v>
      </c>
      <c r="B24" s="15" t="s">
        <v>176</v>
      </c>
      <c r="C24" s="12">
        <v>18932</v>
      </c>
      <c r="D24" s="12">
        <v>20605</v>
      </c>
      <c r="E24" s="283">
        <v>8000</v>
      </c>
      <c r="F24" s="283">
        <v>8500</v>
      </c>
      <c r="G24" s="219">
        <v>8000</v>
      </c>
      <c r="H24" s="12">
        <v>8000</v>
      </c>
      <c r="I24" s="12">
        <v>8000</v>
      </c>
      <c r="J24" s="152"/>
    </row>
    <row r="25" spans="1:10" s="2" customFormat="1" ht="11.25" customHeight="1">
      <c r="A25" s="19">
        <v>222003</v>
      </c>
      <c r="B25" s="15" t="s">
        <v>137</v>
      </c>
      <c r="C25" s="12">
        <v>702</v>
      </c>
      <c r="D25" s="12">
        <v>197</v>
      </c>
      <c r="E25" s="283">
        <v>200</v>
      </c>
      <c r="F25" s="283">
        <v>300</v>
      </c>
      <c r="G25" s="219">
        <v>200</v>
      </c>
      <c r="H25" s="12">
        <v>200</v>
      </c>
      <c r="I25" s="12">
        <v>200</v>
      </c>
      <c r="J25" s="152"/>
    </row>
    <row r="26" spans="1:10" s="2" customFormat="1" ht="11.25" customHeight="1">
      <c r="A26" s="19">
        <v>229005</v>
      </c>
      <c r="B26" s="15" t="s">
        <v>57</v>
      </c>
      <c r="C26" s="12">
        <v>583</v>
      </c>
      <c r="D26" s="12">
        <v>203</v>
      </c>
      <c r="E26" s="283">
        <v>450</v>
      </c>
      <c r="F26" s="283">
        <v>220</v>
      </c>
      <c r="G26" s="219">
        <v>450</v>
      </c>
      <c r="H26" s="12">
        <v>450</v>
      </c>
      <c r="I26" s="12">
        <v>450</v>
      </c>
      <c r="J26" s="152"/>
    </row>
    <row r="27" spans="1:10" s="2" customFormat="1" ht="11.25" customHeight="1">
      <c r="A27" s="18" t="s">
        <v>81</v>
      </c>
      <c r="B27" s="15" t="s">
        <v>139</v>
      </c>
      <c r="C27" s="12">
        <v>37896</v>
      </c>
      <c r="D27" s="12">
        <v>40971</v>
      </c>
      <c r="E27" s="283">
        <v>45000</v>
      </c>
      <c r="F27" s="283">
        <v>40000</v>
      </c>
      <c r="G27" s="219">
        <v>40000</v>
      </c>
      <c r="H27" s="12">
        <v>40000</v>
      </c>
      <c r="I27" s="12">
        <v>40000</v>
      </c>
      <c r="J27" s="152"/>
    </row>
    <row r="28" spans="1:10" s="2" customFormat="1" ht="11.25" customHeight="1">
      <c r="A28" s="18" t="s">
        <v>386</v>
      </c>
      <c r="B28" s="15" t="s">
        <v>387</v>
      </c>
      <c r="C28" s="12">
        <v>0</v>
      </c>
      <c r="D28" s="12">
        <v>4598</v>
      </c>
      <c r="E28" s="283">
        <v>0</v>
      </c>
      <c r="F28" s="283">
        <v>5700</v>
      </c>
      <c r="G28" s="219">
        <v>0</v>
      </c>
      <c r="H28" s="12">
        <v>0</v>
      </c>
      <c r="I28" s="12">
        <v>0</v>
      </c>
      <c r="J28" s="152"/>
    </row>
    <row r="29" spans="1:10" s="2" customFormat="1" ht="11.25" customHeight="1">
      <c r="A29" s="18" t="s">
        <v>200</v>
      </c>
      <c r="B29" s="15" t="s">
        <v>201</v>
      </c>
      <c r="C29" s="12">
        <v>1010</v>
      </c>
      <c r="D29" s="12">
        <v>620</v>
      </c>
      <c r="E29" s="283">
        <v>700</v>
      </c>
      <c r="F29" s="283">
        <v>850</v>
      </c>
      <c r="G29" s="219">
        <v>800</v>
      </c>
      <c r="H29" s="12">
        <v>800</v>
      </c>
      <c r="I29" s="12">
        <v>700</v>
      </c>
      <c r="J29" s="152"/>
    </row>
    <row r="30" spans="1:10" s="2" customFormat="1" ht="11.25" customHeight="1">
      <c r="A30" s="18" t="s">
        <v>82</v>
      </c>
      <c r="B30" s="15" t="s">
        <v>83</v>
      </c>
      <c r="C30" s="12">
        <v>430</v>
      </c>
      <c r="D30" s="12">
        <v>343</v>
      </c>
      <c r="E30" s="283">
        <v>300</v>
      </c>
      <c r="F30" s="283">
        <v>300</v>
      </c>
      <c r="G30" s="219">
        <v>300</v>
      </c>
      <c r="H30" s="12">
        <v>300</v>
      </c>
      <c r="I30" s="12">
        <v>300</v>
      </c>
      <c r="J30" s="152"/>
    </row>
    <row r="31" spans="1:10" s="2" customFormat="1" ht="11.25" hidden="1" customHeight="1">
      <c r="A31" s="18" t="s">
        <v>84</v>
      </c>
      <c r="B31" s="15" t="s">
        <v>85</v>
      </c>
      <c r="C31" s="12"/>
      <c r="D31" s="12"/>
      <c r="E31" s="283"/>
      <c r="F31" s="283"/>
      <c r="G31" s="219"/>
      <c r="H31" s="12"/>
      <c r="I31" s="12"/>
      <c r="J31" s="152"/>
    </row>
    <row r="32" spans="1:10" s="2" customFormat="1" ht="11.25" customHeight="1">
      <c r="A32" s="18" t="s">
        <v>84</v>
      </c>
      <c r="B32" s="15" t="s">
        <v>202</v>
      </c>
      <c r="C32" s="12">
        <v>1980</v>
      </c>
      <c r="D32" s="12">
        <v>3430</v>
      </c>
      <c r="E32" s="283">
        <v>1000</v>
      </c>
      <c r="F32" s="283">
        <v>3500</v>
      </c>
      <c r="G32" s="219">
        <v>5000</v>
      </c>
      <c r="H32" s="12">
        <v>5000</v>
      </c>
      <c r="I32" s="12">
        <v>1000</v>
      </c>
      <c r="J32" s="152"/>
    </row>
    <row r="33" spans="1:10" s="2" customFormat="1" ht="11.25" customHeight="1">
      <c r="A33" s="18" t="s">
        <v>209</v>
      </c>
      <c r="B33" s="15" t="s">
        <v>210</v>
      </c>
      <c r="C33" s="12">
        <v>330</v>
      </c>
      <c r="D33" s="12">
        <v>280</v>
      </c>
      <c r="E33" s="283">
        <v>200</v>
      </c>
      <c r="F33" s="283">
        <v>60</v>
      </c>
      <c r="G33" s="219">
        <v>200</v>
      </c>
      <c r="H33" s="12">
        <v>200</v>
      </c>
      <c r="I33" s="12">
        <v>200</v>
      </c>
      <c r="J33" s="152"/>
    </row>
    <row r="34" spans="1:10" s="2" customFormat="1" ht="11.25" customHeight="1">
      <c r="A34" s="18" t="s">
        <v>86</v>
      </c>
      <c r="B34" s="15" t="s">
        <v>87</v>
      </c>
      <c r="C34" s="12">
        <v>2262</v>
      </c>
      <c r="D34" s="12">
        <v>1365</v>
      </c>
      <c r="E34" s="283">
        <v>3000</v>
      </c>
      <c r="F34" s="283">
        <v>1700</v>
      </c>
      <c r="G34" s="219">
        <v>1500</v>
      </c>
      <c r="H34" s="12">
        <v>1500</v>
      </c>
      <c r="I34" s="12">
        <v>3000</v>
      </c>
      <c r="J34" s="152"/>
    </row>
    <row r="35" spans="1:10" s="2" customFormat="1" ht="11.25" customHeight="1">
      <c r="A35" s="18" t="s">
        <v>88</v>
      </c>
      <c r="B35" s="15" t="s">
        <v>89</v>
      </c>
      <c r="C35" s="12">
        <v>1385</v>
      </c>
      <c r="D35" s="12">
        <v>731</v>
      </c>
      <c r="E35" s="283">
        <v>1300</v>
      </c>
      <c r="F35" s="283">
        <v>700</v>
      </c>
      <c r="G35" s="219">
        <v>1000</v>
      </c>
      <c r="H35" s="12">
        <v>1000</v>
      </c>
      <c r="I35" s="12">
        <v>1000</v>
      </c>
      <c r="J35" s="152"/>
    </row>
    <row r="36" spans="1:10" s="2" customFormat="1" ht="11.25" customHeight="1">
      <c r="A36" s="18" t="s">
        <v>154</v>
      </c>
      <c r="B36" s="15" t="s">
        <v>153</v>
      </c>
      <c r="C36" s="12">
        <v>9412</v>
      </c>
      <c r="D36" s="12">
        <v>0</v>
      </c>
      <c r="E36" s="283">
        <v>7000</v>
      </c>
      <c r="F36" s="283">
        <v>0</v>
      </c>
      <c r="G36" s="219">
        <v>0</v>
      </c>
      <c r="H36" s="12">
        <v>0</v>
      </c>
      <c r="I36" s="12">
        <v>6000</v>
      </c>
      <c r="J36" s="152"/>
    </row>
    <row r="37" spans="1:10" s="2" customFormat="1" ht="11.25" customHeight="1">
      <c r="A37" s="18" t="s">
        <v>163</v>
      </c>
      <c r="B37" s="15" t="s">
        <v>162</v>
      </c>
      <c r="C37" s="12">
        <v>1260</v>
      </c>
      <c r="D37" s="12">
        <v>1110</v>
      </c>
      <c r="E37" s="283">
        <v>1300</v>
      </c>
      <c r="F37" s="283">
        <v>1500</v>
      </c>
      <c r="G37" s="219">
        <v>1500</v>
      </c>
      <c r="H37" s="12">
        <v>1500</v>
      </c>
      <c r="I37" s="12">
        <v>1000</v>
      </c>
      <c r="J37" s="152"/>
    </row>
    <row r="38" spans="1:10" s="2" customFormat="1" ht="11.25" customHeight="1">
      <c r="A38" s="18" t="s">
        <v>235</v>
      </c>
      <c r="B38" s="15" t="s">
        <v>234</v>
      </c>
      <c r="C38" s="12">
        <v>1380</v>
      </c>
      <c r="D38" s="12">
        <v>1020</v>
      </c>
      <c r="E38" s="283">
        <v>1200</v>
      </c>
      <c r="F38" s="283">
        <v>1000</v>
      </c>
      <c r="G38" s="219">
        <v>1000</v>
      </c>
      <c r="H38" s="12">
        <v>1000</v>
      </c>
      <c r="I38" s="12">
        <v>1000</v>
      </c>
      <c r="J38" s="152"/>
    </row>
    <row r="39" spans="1:10" s="2" customFormat="1" ht="11.25" customHeight="1">
      <c r="A39" s="18" t="s">
        <v>237</v>
      </c>
      <c r="B39" s="15" t="s">
        <v>236</v>
      </c>
      <c r="C39" s="12">
        <v>710</v>
      </c>
      <c r="D39" s="12">
        <v>57</v>
      </c>
      <c r="E39" s="283">
        <v>50</v>
      </c>
      <c r="F39" s="283">
        <v>50</v>
      </c>
      <c r="G39" s="219">
        <v>50</v>
      </c>
      <c r="H39" s="12">
        <v>50</v>
      </c>
      <c r="I39" s="12">
        <v>50</v>
      </c>
      <c r="J39" s="152"/>
    </row>
    <row r="40" spans="1:10" s="2" customFormat="1" ht="11.25" customHeight="1">
      <c r="A40" s="18" t="s">
        <v>238</v>
      </c>
      <c r="B40" s="15" t="s">
        <v>352</v>
      </c>
      <c r="C40" s="12">
        <v>49374</v>
      </c>
      <c r="D40" s="12">
        <v>54435</v>
      </c>
      <c r="E40" s="283">
        <v>50000</v>
      </c>
      <c r="F40" s="283">
        <v>55000</v>
      </c>
      <c r="G40" s="219">
        <v>55000</v>
      </c>
      <c r="H40" s="12">
        <v>50000</v>
      </c>
      <c r="I40" s="12">
        <v>50000</v>
      </c>
      <c r="J40" s="152"/>
    </row>
    <row r="41" spans="1:10" s="2" customFormat="1" ht="11.25" customHeight="1">
      <c r="A41" s="19">
        <v>16223001</v>
      </c>
      <c r="B41" s="15" t="s">
        <v>239</v>
      </c>
      <c r="C41" s="12">
        <v>4786</v>
      </c>
      <c r="D41" s="12">
        <v>495</v>
      </c>
      <c r="E41" s="283">
        <v>5000</v>
      </c>
      <c r="F41" s="283">
        <v>2100</v>
      </c>
      <c r="G41" s="219">
        <v>3000</v>
      </c>
      <c r="H41" s="12">
        <v>3000</v>
      </c>
      <c r="I41" s="12">
        <v>5000</v>
      </c>
      <c r="J41" s="152"/>
    </row>
    <row r="42" spans="1:10" s="2" customFormat="1" ht="11.25" customHeight="1">
      <c r="A42" s="19">
        <v>17223001</v>
      </c>
      <c r="B42" s="15" t="s">
        <v>361</v>
      </c>
      <c r="C42" s="12">
        <v>0</v>
      </c>
      <c r="D42" s="12">
        <v>6222</v>
      </c>
      <c r="E42" s="283">
        <v>5000</v>
      </c>
      <c r="F42" s="283">
        <v>14000</v>
      </c>
      <c r="G42" s="219">
        <v>1000</v>
      </c>
      <c r="H42" s="12">
        <v>1000</v>
      </c>
      <c r="I42" s="12">
        <v>500</v>
      </c>
      <c r="J42" s="152"/>
    </row>
    <row r="43" spans="1:10" s="2" customFormat="1" ht="11.25" customHeight="1">
      <c r="A43" s="39"/>
      <c r="B43" s="38"/>
      <c r="C43" s="152"/>
      <c r="D43" s="152"/>
      <c r="E43" s="152"/>
      <c r="F43" s="152"/>
      <c r="G43" s="152"/>
      <c r="H43" s="152"/>
      <c r="I43" s="200"/>
      <c r="J43" s="152"/>
    </row>
    <row r="44" spans="1:10" s="2" customFormat="1" ht="11.25" customHeight="1" thickBot="1">
      <c r="A44" s="37"/>
      <c r="B44" s="38"/>
      <c r="C44" s="152"/>
      <c r="D44" s="152"/>
      <c r="E44" s="152"/>
      <c r="F44" s="152"/>
      <c r="G44" s="152"/>
      <c r="H44" s="152"/>
      <c r="I44" s="200"/>
      <c r="J44" s="152"/>
    </row>
    <row r="45" spans="1:10" s="2" customFormat="1" ht="11.25" customHeight="1" thickBot="1">
      <c r="A45" s="43" t="s">
        <v>23</v>
      </c>
      <c r="B45" s="44"/>
      <c r="C45" s="189">
        <f t="shared" ref="C45:D45" si="6">SUM(C46:C50)</f>
        <v>29559</v>
      </c>
      <c r="D45" s="189">
        <f t="shared" si="6"/>
        <v>48968</v>
      </c>
      <c r="E45" s="189">
        <f>SUM(E46:E50)</f>
        <v>41750</v>
      </c>
      <c r="F45" s="189">
        <f t="shared" ref="F45:I45" si="7">SUM(F46:F50)</f>
        <v>60080</v>
      </c>
      <c r="G45" s="189">
        <f t="shared" si="7"/>
        <v>36750</v>
      </c>
      <c r="H45" s="189">
        <f t="shared" si="7"/>
        <v>36750</v>
      </c>
      <c r="I45" s="189">
        <f t="shared" si="7"/>
        <v>36750</v>
      </c>
      <c r="J45" s="152"/>
    </row>
    <row r="46" spans="1:10" s="3" customFormat="1" ht="11.25" customHeight="1">
      <c r="A46" s="20">
        <v>292006</v>
      </c>
      <c r="B46" s="14" t="s">
        <v>90</v>
      </c>
      <c r="C46" s="13">
        <v>317</v>
      </c>
      <c r="D46" s="13">
        <v>0</v>
      </c>
      <c r="E46" s="284">
        <v>250</v>
      </c>
      <c r="F46" s="284">
        <v>0</v>
      </c>
      <c r="G46" s="264">
        <v>250</v>
      </c>
      <c r="H46" s="13">
        <v>250</v>
      </c>
      <c r="I46" s="12">
        <v>250</v>
      </c>
      <c r="J46" s="153"/>
    </row>
    <row r="47" spans="1:10" s="3" customFormat="1" ht="11.25" customHeight="1">
      <c r="A47" s="19">
        <v>292008</v>
      </c>
      <c r="B47" s="15" t="s">
        <v>58</v>
      </c>
      <c r="C47" s="13">
        <v>589</v>
      </c>
      <c r="D47" s="13">
        <v>229</v>
      </c>
      <c r="E47" s="284">
        <v>500</v>
      </c>
      <c r="F47" s="284">
        <v>0</v>
      </c>
      <c r="G47" s="264">
        <v>500</v>
      </c>
      <c r="H47" s="13">
        <v>500</v>
      </c>
      <c r="I47" s="12">
        <v>500</v>
      </c>
      <c r="J47" s="153"/>
    </row>
    <row r="48" spans="1:10" s="3" customFormat="1" ht="11.25" customHeight="1">
      <c r="A48" s="19">
        <v>292012</v>
      </c>
      <c r="B48" s="15" t="s">
        <v>331</v>
      </c>
      <c r="C48" s="13">
        <v>28392</v>
      </c>
      <c r="D48" s="13">
        <v>41648</v>
      </c>
      <c r="E48" s="284">
        <v>40000</v>
      </c>
      <c r="F48" s="284">
        <v>60000</v>
      </c>
      <c r="G48" s="264">
        <v>35000</v>
      </c>
      <c r="H48" s="13">
        <v>35000</v>
      </c>
      <c r="I48" s="12">
        <v>35000</v>
      </c>
      <c r="J48" s="153"/>
    </row>
    <row r="49" spans="1:10" s="3" customFormat="1" ht="11.25" customHeight="1">
      <c r="A49" s="19">
        <v>292017</v>
      </c>
      <c r="B49" s="15" t="s">
        <v>211</v>
      </c>
      <c r="C49" s="13">
        <v>261</v>
      </c>
      <c r="D49" s="13">
        <v>7091</v>
      </c>
      <c r="E49" s="284">
        <v>1000</v>
      </c>
      <c r="F49" s="284">
        <v>80</v>
      </c>
      <c r="G49" s="264">
        <v>1000</v>
      </c>
      <c r="H49" s="13">
        <v>1000</v>
      </c>
      <c r="I49" s="12">
        <v>1000</v>
      </c>
      <c r="J49" s="153"/>
    </row>
    <row r="50" spans="1:10" s="3" customFormat="1" ht="11.25" customHeight="1">
      <c r="A50" s="19">
        <v>292027</v>
      </c>
      <c r="B50" s="15" t="s">
        <v>318</v>
      </c>
      <c r="C50" s="13">
        <v>0</v>
      </c>
      <c r="D50" s="13">
        <v>0</v>
      </c>
      <c r="E50" s="284">
        <v>0</v>
      </c>
      <c r="F50" s="284">
        <v>0</v>
      </c>
      <c r="G50" s="264">
        <v>0</v>
      </c>
      <c r="H50" s="13">
        <v>0</v>
      </c>
      <c r="I50" s="12">
        <v>0</v>
      </c>
      <c r="J50" s="153"/>
    </row>
    <row r="51" spans="1:10" s="3" customFormat="1" ht="11.25" customHeight="1">
      <c r="A51" s="217"/>
      <c r="B51" s="218"/>
      <c r="C51" s="200"/>
      <c r="D51" s="200"/>
      <c r="E51" s="200"/>
      <c r="F51" s="200"/>
      <c r="G51" s="200"/>
      <c r="H51" s="200"/>
      <c r="I51" s="200"/>
      <c r="J51" s="153"/>
    </row>
    <row r="52" spans="1:10" s="2" customFormat="1" ht="11.25" customHeight="1" thickBot="1">
      <c r="A52" s="39"/>
      <c r="B52" s="38"/>
      <c r="C52" s="152"/>
      <c r="D52" s="152"/>
      <c r="E52" s="152"/>
      <c r="F52" s="152"/>
      <c r="G52" s="152"/>
      <c r="H52" s="152"/>
      <c r="I52" s="200"/>
      <c r="J52" s="152"/>
    </row>
    <row r="53" spans="1:10" s="2" customFormat="1" ht="11.25" customHeight="1">
      <c r="A53" s="231" t="s">
        <v>59</v>
      </c>
      <c r="B53" s="232"/>
      <c r="C53" s="194">
        <f t="shared" ref="C53:D53" si="8">SUM(C54:C70)</f>
        <v>893578</v>
      </c>
      <c r="D53" s="194">
        <f t="shared" si="8"/>
        <v>1009109</v>
      </c>
      <c r="E53" s="194">
        <f>SUM(E54:E70)</f>
        <v>1010570</v>
      </c>
      <c r="F53" s="194">
        <f t="shared" ref="F53:I53" si="9">SUM(F54:F70)</f>
        <v>1195740</v>
      </c>
      <c r="G53" s="194">
        <f t="shared" si="9"/>
        <v>957330</v>
      </c>
      <c r="H53" s="194">
        <f t="shared" si="9"/>
        <v>876040</v>
      </c>
      <c r="I53" s="194">
        <f t="shared" si="9"/>
        <v>881330</v>
      </c>
      <c r="J53" s="152"/>
    </row>
    <row r="54" spans="1:10" s="2" customFormat="1" ht="11.25" customHeight="1">
      <c r="A54" s="19" t="s">
        <v>340</v>
      </c>
      <c r="B54" s="15" t="s">
        <v>91</v>
      </c>
      <c r="C54" s="12">
        <v>759359</v>
      </c>
      <c r="D54" s="12">
        <v>864571</v>
      </c>
      <c r="E54" s="283">
        <v>851580</v>
      </c>
      <c r="F54" s="283">
        <v>859090</v>
      </c>
      <c r="G54" s="219">
        <v>825260</v>
      </c>
      <c r="H54" s="12">
        <v>825260</v>
      </c>
      <c r="I54" s="12">
        <v>825260</v>
      </c>
      <c r="J54" s="152"/>
    </row>
    <row r="55" spans="1:10" s="2" customFormat="1" ht="11.25" customHeight="1">
      <c r="A55" s="19">
        <v>311</v>
      </c>
      <c r="B55" s="15" t="s">
        <v>302</v>
      </c>
      <c r="C55" s="12">
        <v>1000</v>
      </c>
      <c r="D55" s="12">
        <v>500</v>
      </c>
      <c r="E55" s="283">
        <v>500</v>
      </c>
      <c r="F55" s="283">
        <v>1200</v>
      </c>
      <c r="G55" s="219">
        <v>1000</v>
      </c>
      <c r="H55" s="12">
        <v>500</v>
      </c>
      <c r="I55" s="12">
        <v>1000</v>
      </c>
      <c r="J55" s="152"/>
    </row>
    <row r="56" spans="1:10" s="2" customFormat="1" ht="11.25" customHeight="1">
      <c r="A56" s="19">
        <v>312001</v>
      </c>
      <c r="B56" s="15" t="s">
        <v>345</v>
      </c>
      <c r="C56" s="12">
        <v>13205</v>
      </c>
      <c r="D56" s="12">
        <v>0</v>
      </c>
      <c r="E56" s="283">
        <v>0</v>
      </c>
      <c r="F56" s="283">
        <v>0</v>
      </c>
      <c r="G56" s="219">
        <v>0</v>
      </c>
      <c r="H56" s="12">
        <v>0</v>
      </c>
      <c r="I56" s="12">
        <v>0</v>
      </c>
      <c r="J56" s="152"/>
    </row>
    <row r="57" spans="1:10" s="2" customFormat="1" ht="11.25" customHeight="1">
      <c r="A57" s="19" t="s">
        <v>257</v>
      </c>
      <c r="B57" s="15" t="s">
        <v>258</v>
      </c>
      <c r="C57" s="12">
        <v>1165</v>
      </c>
      <c r="D57" s="12">
        <v>1270</v>
      </c>
      <c r="E57" s="283">
        <v>1270</v>
      </c>
      <c r="F57" s="283">
        <v>0</v>
      </c>
      <c r="G57" s="219">
        <v>0</v>
      </c>
      <c r="H57" s="12">
        <v>0</v>
      </c>
      <c r="I57" s="12">
        <v>0</v>
      </c>
      <c r="J57" s="152"/>
    </row>
    <row r="58" spans="1:10" s="2" customFormat="1" ht="11.25" customHeight="1">
      <c r="A58" s="19" t="s">
        <v>255</v>
      </c>
      <c r="B58" s="15" t="s">
        <v>256</v>
      </c>
      <c r="C58" s="12">
        <v>403</v>
      </c>
      <c r="D58" s="12">
        <v>408</v>
      </c>
      <c r="E58" s="283">
        <v>410</v>
      </c>
      <c r="F58" s="283">
        <v>430</v>
      </c>
      <c r="G58" s="219">
        <v>400</v>
      </c>
      <c r="H58" s="12">
        <v>400</v>
      </c>
      <c r="I58" s="12">
        <v>400</v>
      </c>
      <c r="J58" s="152"/>
    </row>
    <row r="59" spans="1:10" s="2" customFormat="1" ht="11.25" customHeight="1">
      <c r="A59" s="19" t="s">
        <v>391</v>
      </c>
      <c r="B59" s="15" t="s">
        <v>392</v>
      </c>
      <c r="C59" s="12">
        <v>0</v>
      </c>
      <c r="D59" s="12">
        <v>2547</v>
      </c>
      <c r="E59" s="283">
        <v>0</v>
      </c>
      <c r="F59" s="283">
        <v>146280</v>
      </c>
      <c r="G59" s="219">
        <v>0</v>
      </c>
      <c r="H59" s="12">
        <v>0</v>
      </c>
      <c r="I59" s="12">
        <v>0</v>
      </c>
      <c r="J59" s="152"/>
    </row>
    <row r="60" spans="1:10" s="2" customFormat="1" ht="11.25" customHeight="1">
      <c r="A60" s="19" t="s">
        <v>259</v>
      </c>
      <c r="B60" s="15" t="s">
        <v>260</v>
      </c>
      <c r="C60" s="12">
        <v>8003</v>
      </c>
      <c r="D60" s="12">
        <v>8851</v>
      </c>
      <c r="E60" s="283">
        <v>8900</v>
      </c>
      <c r="F60" s="283">
        <v>8910</v>
      </c>
      <c r="G60" s="219">
        <v>9000</v>
      </c>
      <c r="H60" s="12">
        <v>8000</v>
      </c>
      <c r="I60" s="12">
        <v>8000</v>
      </c>
      <c r="J60" s="152"/>
    </row>
    <row r="61" spans="1:10" s="2" customFormat="1" ht="11.25" customHeight="1">
      <c r="A61" s="19" t="s">
        <v>261</v>
      </c>
      <c r="B61" s="15" t="s">
        <v>262</v>
      </c>
      <c r="C61" s="12">
        <v>5781</v>
      </c>
      <c r="D61" s="12">
        <v>2668</v>
      </c>
      <c r="E61" s="283">
        <v>3500</v>
      </c>
      <c r="F61" s="283">
        <v>0</v>
      </c>
      <c r="G61" s="219">
        <v>4790</v>
      </c>
      <c r="H61" s="12">
        <v>0</v>
      </c>
      <c r="I61" s="12">
        <v>4790</v>
      </c>
      <c r="J61" s="152"/>
    </row>
    <row r="62" spans="1:10" s="2" customFormat="1" ht="11.25" customHeight="1">
      <c r="A62" s="19" t="s">
        <v>263</v>
      </c>
      <c r="B62" s="15" t="s">
        <v>264</v>
      </c>
      <c r="C62" s="12">
        <v>54330</v>
      </c>
      <c r="D62" s="12">
        <v>73690</v>
      </c>
      <c r="E62" s="283">
        <v>85000</v>
      </c>
      <c r="F62" s="283">
        <v>76340</v>
      </c>
      <c r="G62" s="219">
        <v>40000</v>
      </c>
      <c r="H62" s="12">
        <v>40000</v>
      </c>
      <c r="I62" s="12">
        <v>40000</v>
      </c>
      <c r="J62" s="152"/>
    </row>
    <row r="63" spans="1:10" s="2" customFormat="1" ht="11.25" customHeight="1">
      <c r="A63" s="19" t="s">
        <v>265</v>
      </c>
      <c r="B63" s="15" t="s">
        <v>266</v>
      </c>
      <c r="C63" s="12">
        <v>266</v>
      </c>
      <c r="D63" s="12">
        <v>199</v>
      </c>
      <c r="E63" s="283">
        <v>200</v>
      </c>
      <c r="F63" s="283">
        <v>270</v>
      </c>
      <c r="G63" s="219">
        <v>300</v>
      </c>
      <c r="H63" s="12">
        <v>300</v>
      </c>
      <c r="I63" s="12">
        <v>300</v>
      </c>
      <c r="J63" s="152"/>
    </row>
    <row r="64" spans="1:10" s="2" customFormat="1" ht="11.25" customHeight="1">
      <c r="A64" s="19" t="s">
        <v>341</v>
      </c>
      <c r="B64" s="15" t="s">
        <v>344</v>
      </c>
      <c r="C64" s="12">
        <v>25038</v>
      </c>
      <c r="D64" s="12">
        <v>20366</v>
      </c>
      <c r="E64" s="283">
        <v>26000</v>
      </c>
      <c r="F64" s="283">
        <v>30000</v>
      </c>
      <c r="G64" s="219">
        <v>30000</v>
      </c>
      <c r="H64" s="12">
        <v>0</v>
      </c>
      <c r="I64" s="12">
        <v>0</v>
      </c>
      <c r="J64" s="152"/>
    </row>
    <row r="65" spans="1:10" s="2" customFormat="1" ht="11.25" customHeight="1">
      <c r="A65" s="19" t="s">
        <v>401</v>
      </c>
      <c r="B65" s="15" t="s">
        <v>402</v>
      </c>
      <c r="C65" s="12">
        <v>0</v>
      </c>
      <c r="D65" s="12">
        <v>0</v>
      </c>
      <c r="E65" s="283">
        <v>0</v>
      </c>
      <c r="F65" s="283">
        <v>20000</v>
      </c>
      <c r="G65" s="219">
        <v>20000</v>
      </c>
      <c r="H65" s="12">
        <v>0</v>
      </c>
      <c r="I65" s="12">
        <v>0</v>
      </c>
      <c r="J65" s="152"/>
    </row>
    <row r="66" spans="1:10" s="2" customFormat="1" ht="11.25" customHeight="1">
      <c r="A66" s="19" t="s">
        <v>403</v>
      </c>
      <c r="B66" s="15" t="s">
        <v>404</v>
      </c>
      <c r="C66" s="12">
        <v>0</v>
      </c>
      <c r="D66" s="12">
        <v>0</v>
      </c>
      <c r="E66" s="283">
        <v>0</v>
      </c>
      <c r="F66" s="283">
        <v>19400</v>
      </c>
      <c r="G66" s="219">
        <v>0</v>
      </c>
      <c r="H66" s="12">
        <v>0</v>
      </c>
      <c r="I66" s="12">
        <v>0</v>
      </c>
      <c r="J66" s="152"/>
    </row>
    <row r="67" spans="1:10" s="2" customFormat="1" ht="11.25" customHeight="1">
      <c r="A67" s="19" t="s">
        <v>267</v>
      </c>
      <c r="B67" s="15" t="s">
        <v>268</v>
      </c>
      <c r="C67" s="12">
        <v>1424</v>
      </c>
      <c r="D67" s="12">
        <v>1417</v>
      </c>
      <c r="E67" s="283">
        <v>1420</v>
      </c>
      <c r="F67" s="283">
        <v>1420</v>
      </c>
      <c r="G67" s="219">
        <v>1430</v>
      </c>
      <c r="H67" s="12">
        <v>1430</v>
      </c>
      <c r="I67" s="12">
        <v>1430</v>
      </c>
      <c r="J67" s="152"/>
    </row>
    <row r="68" spans="1:10" s="2" customFormat="1" ht="11.25" customHeight="1">
      <c r="A68" s="19" t="s">
        <v>362</v>
      </c>
      <c r="B68" s="15" t="s">
        <v>363</v>
      </c>
      <c r="C68" s="12">
        <v>0</v>
      </c>
      <c r="D68" s="12">
        <v>6720</v>
      </c>
      <c r="E68" s="283">
        <v>6720</v>
      </c>
      <c r="F68" s="283">
        <v>7300</v>
      </c>
      <c r="G68" s="219">
        <v>0</v>
      </c>
      <c r="H68" s="12">
        <v>0</v>
      </c>
      <c r="I68" s="12">
        <v>0</v>
      </c>
      <c r="J68" s="152"/>
    </row>
    <row r="69" spans="1:10" s="2" customFormat="1" ht="11.25" customHeight="1">
      <c r="A69" s="19" t="s">
        <v>269</v>
      </c>
      <c r="B69" s="15" t="s">
        <v>270</v>
      </c>
      <c r="C69" s="12">
        <v>23535</v>
      </c>
      <c r="D69" s="12">
        <v>25836</v>
      </c>
      <c r="E69" s="283">
        <v>25000</v>
      </c>
      <c r="F69" s="283">
        <v>25000</v>
      </c>
      <c r="G69" s="219">
        <v>25000</v>
      </c>
      <c r="H69" s="12">
        <v>0</v>
      </c>
      <c r="I69" s="12">
        <v>0</v>
      </c>
      <c r="J69" s="152"/>
    </row>
    <row r="70" spans="1:10" s="2" customFormat="1" ht="11.25" customHeight="1">
      <c r="A70" s="19" t="s">
        <v>271</v>
      </c>
      <c r="B70" s="15" t="s">
        <v>272</v>
      </c>
      <c r="C70" s="12">
        <v>69</v>
      </c>
      <c r="D70" s="12">
        <v>66</v>
      </c>
      <c r="E70" s="283">
        <v>70</v>
      </c>
      <c r="F70" s="283">
        <v>100</v>
      </c>
      <c r="G70" s="219">
        <v>150</v>
      </c>
      <c r="H70" s="12">
        <v>150</v>
      </c>
      <c r="I70" s="12">
        <v>150</v>
      </c>
      <c r="J70" s="152"/>
    </row>
    <row r="71" spans="1:10" s="2" customFormat="1" ht="11.25" customHeight="1" thickBot="1">
      <c r="A71" s="217"/>
      <c r="B71" s="230"/>
      <c r="C71" s="200"/>
      <c r="D71" s="200"/>
      <c r="E71" s="200"/>
      <c r="F71" s="200"/>
      <c r="G71" s="200"/>
      <c r="H71" s="200"/>
      <c r="I71" s="200"/>
      <c r="J71" s="152"/>
    </row>
    <row r="72" spans="1:10" s="2" customFormat="1" ht="11.25" customHeight="1" thickBot="1">
      <c r="A72" s="312" t="s">
        <v>143</v>
      </c>
      <c r="B72" s="313"/>
      <c r="C72" s="274">
        <f t="shared" ref="C72:I72" si="10">C6+C12+C17+C23+C45+C53</f>
        <v>2892541</v>
      </c>
      <c r="D72" s="274">
        <f t="shared" si="10"/>
        <v>3023967</v>
      </c>
      <c r="E72" s="274">
        <f t="shared" si="10"/>
        <v>3185870</v>
      </c>
      <c r="F72" s="274">
        <f t="shared" si="10"/>
        <v>3387700</v>
      </c>
      <c r="G72" s="274">
        <f t="shared" si="10"/>
        <v>3246070</v>
      </c>
      <c r="H72" s="274">
        <f t="shared" si="10"/>
        <v>3144140</v>
      </c>
      <c r="I72" s="274">
        <f t="shared" si="10"/>
        <v>3153830</v>
      </c>
      <c r="J72" s="152"/>
    </row>
    <row r="73" spans="1:10" s="2" customFormat="1" ht="11.25" customHeight="1">
      <c r="A73" s="214"/>
      <c r="B73" s="214"/>
      <c r="C73" s="215"/>
      <c r="D73" s="215"/>
      <c r="E73" s="215"/>
      <c r="F73" s="215"/>
      <c r="G73" s="215"/>
      <c r="H73" s="215"/>
      <c r="I73" s="215"/>
      <c r="J73" s="152"/>
    </row>
    <row r="74" spans="1:10" s="2" customFormat="1" ht="11.25" customHeight="1">
      <c r="A74" s="320" t="s">
        <v>382</v>
      </c>
      <c r="B74" s="320"/>
      <c r="C74" s="229">
        <f t="shared" ref="C74:I74" si="11">SUM(C75:C80)</f>
        <v>18115</v>
      </c>
      <c r="D74" s="229">
        <f>SUM(D75:D80)</f>
        <v>28066</v>
      </c>
      <c r="E74" s="229">
        <f t="shared" si="11"/>
        <v>390000</v>
      </c>
      <c r="F74" s="229">
        <f t="shared" si="11"/>
        <v>376110</v>
      </c>
      <c r="G74" s="229">
        <f t="shared" si="11"/>
        <v>0</v>
      </c>
      <c r="H74" s="229">
        <f t="shared" si="11"/>
        <v>0</v>
      </c>
      <c r="I74" s="229">
        <f t="shared" si="11"/>
        <v>0</v>
      </c>
      <c r="J74" s="152"/>
    </row>
    <row r="75" spans="1:10" s="2" customFormat="1" ht="11.25" customHeight="1">
      <c r="A75" s="19">
        <v>322001</v>
      </c>
      <c r="B75" s="216" t="s">
        <v>364</v>
      </c>
      <c r="C75" s="12">
        <v>0</v>
      </c>
      <c r="D75" s="12">
        <v>9318</v>
      </c>
      <c r="E75" s="283">
        <v>48000</v>
      </c>
      <c r="F75" s="283">
        <v>56280</v>
      </c>
      <c r="G75" s="219">
        <v>0</v>
      </c>
      <c r="H75" s="12">
        <v>0</v>
      </c>
      <c r="I75" s="12">
        <v>0</v>
      </c>
      <c r="J75" s="152"/>
    </row>
    <row r="76" spans="1:10" s="2" customFormat="1" ht="11.25" customHeight="1">
      <c r="A76" s="19" t="s">
        <v>328</v>
      </c>
      <c r="B76" s="216" t="s">
        <v>388</v>
      </c>
      <c r="C76" s="12">
        <v>0</v>
      </c>
      <c r="D76" s="12">
        <v>5000</v>
      </c>
      <c r="E76" s="283">
        <v>0</v>
      </c>
      <c r="F76" s="283">
        <v>0</v>
      </c>
      <c r="G76" s="219">
        <v>0</v>
      </c>
      <c r="H76" s="12">
        <v>0</v>
      </c>
      <c r="I76" s="12">
        <v>0</v>
      </c>
      <c r="J76" s="152"/>
    </row>
    <row r="77" spans="1:10" s="2" customFormat="1" ht="11.25" customHeight="1">
      <c r="A77" s="19" t="s">
        <v>389</v>
      </c>
      <c r="B77" s="216" t="s">
        <v>390</v>
      </c>
      <c r="C77" s="12">
        <v>0</v>
      </c>
      <c r="D77" s="12">
        <v>13748</v>
      </c>
      <c r="E77" s="283">
        <v>0</v>
      </c>
      <c r="F77" s="283">
        <v>0</v>
      </c>
      <c r="G77" s="219">
        <v>0</v>
      </c>
      <c r="H77" s="12">
        <v>0</v>
      </c>
      <c r="I77" s="12">
        <v>0</v>
      </c>
      <c r="J77" s="152"/>
    </row>
    <row r="78" spans="1:10" s="2" customFormat="1" ht="11.25" customHeight="1">
      <c r="A78" s="19">
        <v>322001</v>
      </c>
      <c r="B78" s="216" t="s">
        <v>324</v>
      </c>
      <c r="C78" s="12">
        <v>18115</v>
      </c>
      <c r="D78" s="12">
        <v>0</v>
      </c>
      <c r="E78" s="283">
        <v>0</v>
      </c>
      <c r="F78" s="283">
        <v>0</v>
      </c>
      <c r="G78" s="219">
        <v>0</v>
      </c>
      <c r="H78" s="12">
        <v>0</v>
      </c>
      <c r="I78" s="12">
        <v>0</v>
      </c>
      <c r="J78" s="152"/>
    </row>
    <row r="79" spans="1:10" s="2" customFormat="1" ht="11.25" customHeight="1">
      <c r="A79" s="19">
        <v>322001</v>
      </c>
      <c r="B79" s="216" t="s">
        <v>322</v>
      </c>
      <c r="C79" s="12">
        <v>0</v>
      </c>
      <c r="D79" s="12">
        <v>0</v>
      </c>
      <c r="E79" s="283">
        <v>0</v>
      </c>
      <c r="F79" s="283">
        <v>319830</v>
      </c>
      <c r="G79" s="219">
        <v>0</v>
      </c>
      <c r="H79" s="12">
        <v>0</v>
      </c>
      <c r="I79" s="12">
        <v>0</v>
      </c>
      <c r="J79" s="152"/>
    </row>
    <row r="80" spans="1:10" s="2" customFormat="1" ht="11.25" customHeight="1">
      <c r="A80" s="19">
        <v>322001</v>
      </c>
      <c r="B80" s="216" t="s">
        <v>323</v>
      </c>
      <c r="C80" s="12">
        <v>0</v>
      </c>
      <c r="D80" s="12">
        <v>0</v>
      </c>
      <c r="E80" s="283">
        <v>342000</v>
      </c>
      <c r="F80" s="283">
        <v>0</v>
      </c>
      <c r="G80" s="219">
        <v>0</v>
      </c>
      <c r="H80" s="12">
        <v>0</v>
      </c>
      <c r="I80" s="12">
        <v>0</v>
      </c>
      <c r="J80" s="152"/>
    </row>
    <row r="81" spans="1:12" s="2" customFormat="1" ht="11.25" customHeight="1" thickBot="1">
      <c r="A81" s="217"/>
      <c r="B81" s="293"/>
      <c r="C81" s="200"/>
      <c r="D81" s="200"/>
      <c r="E81" s="200"/>
      <c r="F81" s="200"/>
      <c r="G81" s="200"/>
      <c r="H81" s="200"/>
      <c r="I81" s="200"/>
      <c r="J81" s="152"/>
    </row>
    <row r="82" spans="1:12" s="2" customFormat="1" ht="11.25" customHeight="1">
      <c r="A82" s="294" t="s">
        <v>195</v>
      </c>
      <c r="B82" s="232"/>
      <c r="C82" s="194">
        <f>SUM(C83)</f>
        <v>444168</v>
      </c>
      <c r="D82" s="194">
        <f t="shared" ref="D82:I82" si="12">SUM(D83)</f>
        <v>98437</v>
      </c>
      <c r="E82" s="194">
        <f t="shared" si="12"/>
        <v>1000</v>
      </c>
      <c r="F82" s="194">
        <f t="shared" si="12"/>
        <v>1300</v>
      </c>
      <c r="G82" s="297">
        <f t="shared" si="12"/>
        <v>100000</v>
      </c>
      <c r="H82" s="298">
        <f t="shared" si="12"/>
        <v>1000</v>
      </c>
      <c r="I82" s="298">
        <f t="shared" si="12"/>
        <v>1000</v>
      </c>
      <c r="J82" s="152"/>
    </row>
    <row r="83" spans="1:12" s="2" customFormat="1" ht="11.25" customHeight="1">
      <c r="A83" s="19">
        <v>233001</v>
      </c>
      <c r="B83" s="216" t="s">
        <v>196</v>
      </c>
      <c r="C83" s="12">
        <v>444168</v>
      </c>
      <c r="D83" s="12">
        <v>98437</v>
      </c>
      <c r="E83" s="283">
        <v>1000</v>
      </c>
      <c r="F83" s="283">
        <v>1300</v>
      </c>
      <c r="G83" s="304">
        <v>100000</v>
      </c>
      <c r="H83" s="12">
        <v>1000</v>
      </c>
      <c r="I83" s="12">
        <v>1000</v>
      </c>
      <c r="J83" s="152"/>
    </row>
    <row r="84" spans="1:12" s="2" customFormat="1" ht="11.25" customHeight="1" thickBot="1">
      <c r="A84" s="217"/>
      <c r="B84" s="293"/>
      <c r="C84" s="200"/>
      <c r="D84" s="200"/>
      <c r="E84" s="200"/>
      <c r="F84" s="200"/>
      <c r="G84" s="200"/>
      <c r="H84" s="200"/>
      <c r="I84" s="200"/>
      <c r="J84" s="152"/>
    </row>
    <row r="85" spans="1:12" s="2" customFormat="1" ht="11.25" customHeight="1" thickBot="1">
      <c r="A85" s="312" t="s">
        <v>383</v>
      </c>
      <c r="B85" s="313"/>
      <c r="C85" s="299">
        <f>C74+C82</f>
        <v>462283</v>
      </c>
      <c r="D85" s="299">
        <f t="shared" ref="D85:I85" si="13">D74+D82</f>
        <v>126503</v>
      </c>
      <c r="E85" s="299">
        <f t="shared" si="13"/>
        <v>391000</v>
      </c>
      <c r="F85" s="299">
        <f t="shared" si="13"/>
        <v>377410</v>
      </c>
      <c r="G85" s="299">
        <f t="shared" si="13"/>
        <v>100000</v>
      </c>
      <c r="H85" s="299">
        <f t="shared" si="13"/>
        <v>1000</v>
      </c>
      <c r="I85" s="299">
        <f t="shared" si="13"/>
        <v>1000</v>
      </c>
      <c r="J85" s="152"/>
    </row>
    <row r="86" spans="1:12" s="2" customFormat="1" ht="11.25" customHeight="1">
      <c r="A86" s="214"/>
      <c r="B86" s="214"/>
      <c r="C86" s="215"/>
      <c r="D86" s="215"/>
      <c r="E86" s="215"/>
      <c r="F86" s="215"/>
      <c r="G86" s="215"/>
      <c r="H86" s="215"/>
      <c r="I86" s="296"/>
      <c r="J86" s="152"/>
    </row>
    <row r="87" spans="1:12" s="2" customFormat="1" ht="11.25" customHeight="1">
      <c r="A87" s="318" t="s">
        <v>218</v>
      </c>
      <c r="B87" s="319"/>
      <c r="C87" s="240">
        <f t="shared" ref="C87:J87" si="14">SUM(C88:C91)</f>
        <v>5317</v>
      </c>
      <c r="D87" s="240">
        <f>SUM(D88:D91)</f>
        <v>285649.21000000002</v>
      </c>
      <c r="E87" s="240">
        <f>SUM(E88:E91)</f>
        <v>302670</v>
      </c>
      <c r="F87" s="240">
        <f t="shared" si="14"/>
        <v>22240</v>
      </c>
      <c r="G87" s="240">
        <f t="shared" si="14"/>
        <v>360500</v>
      </c>
      <c r="H87" s="295">
        <f t="shared" si="14"/>
        <v>0</v>
      </c>
      <c r="I87" s="240">
        <f t="shared" si="14"/>
        <v>0</v>
      </c>
      <c r="J87" s="287">
        <f t="shared" si="14"/>
        <v>0</v>
      </c>
    </row>
    <row r="88" spans="1:12" s="2" customFormat="1" ht="11.25" customHeight="1">
      <c r="A88" s="216">
        <v>453</v>
      </c>
      <c r="B88" s="256" t="s">
        <v>243</v>
      </c>
      <c r="C88" s="12">
        <v>0</v>
      </c>
      <c r="D88" s="12">
        <v>226009</v>
      </c>
      <c r="E88" s="283">
        <v>302670</v>
      </c>
      <c r="F88" s="283">
        <v>0</v>
      </c>
      <c r="G88" s="219">
        <v>360500</v>
      </c>
      <c r="H88" s="271">
        <v>0</v>
      </c>
      <c r="I88" s="12">
        <v>0</v>
      </c>
      <c r="J88" s="241"/>
    </row>
    <row r="89" spans="1:12" s="2" customFormat="1" ht="11.25" customHeight="1">
      <c r="A89" s="19">
        <v>514001</v>
      </c>
      <c r="B89" s="256" t="s">
        <v>358</v>
      </c>
      <c r="C89" s="12">
        <v>5317</v>
      </c>
      <c r="D89" s="12">
        <v>0</v>
      </c>
      <c r="E89" s="283">
        <v>0</v>
      </c>
      <c r="F89" s="283">
        <v>0</v>
      </c>
      <c r="G89" s="219">
        <v>0</v>
      </c>
      <c r="H89" s="271">
        <v>0</v>
      </c>
      <c r="I89" s="12">
        <v>0</v>
      </c>
      <c r="J89" s="241"/>
      <c r="L89" s="152"/>
    </row>
    <row r="90" spans="1:12" s="2" customFormat="1" ht="11.25" customHeight="1">
      <c r="A90" s="19">
        <v>454001</v>
      </c>
      <c r="B90" s="216" t="s">
        <v>197</v>
      </c>
      <c r="C90" s="12">
        <v>0</v>
      </c>
      <c r="D90" s="12">
        <v>0</v>
      </c>
      <c r="E90" s="283">
        <v>0</v>
      </c>
      <c r="F90" s="283">
        <v>0</v>
      </c>
      <c r="G90" s="219">
        <v>0</v>
      </c>
      <c r="H90" s="271">
        <v>0</v>
      </c>
      <c r="I90" s="12">
        <v>0</v>
      </c>
      <c r="J90" s="241"/>
      <c r="L90" s="152"/>
    </row>
    <row r="91" spans="1:12" s="2" customFormat="1" ht="11.25" customHeight="1">
      <c r="A91" s="19"/>
      <c r="B91" s="216" t="s">
        <v>405</v>
      </c>
      <c r="C91" s="12">
        <v>0</v>
      </c>
      <c r="D91" s="12">
        <v>59640.21</v>
      </c>
      <c r="E91" s="283">
        <v>0</v>
      </c>
      <c r="F91" s="283">
        <v>22240</v>
      </c>
      <c r="G91" s="219">
        <v>0</v>
      </c>
      <c r="H91" s="271">
        <v>0</v>
      </c>
      <c r="I91" s="12">
        <v>0</v>
      </c>
      <c r="J91" s="152"/>
      <c r="L91" s="152"/>
    </row>
    <row r="92" spans="1:12" s="2" customFormat="1" ht="11.25" customHeight="1">
      <c r="A92" s="217"/>
      <c r="B92" s="293"/>
      <c r="C92" s="200"/>
      <c r="D92" s="200"/>
      <c r="E92" s="200"/>
      <c r="F92" s="200"/>
      <c r="G92" s="200"/>
      <c r="H92" s="200"/>
      <c r="I92" s="200"/>
      <c r="J92" s="152"/>
    </row>
    <row r="93" spans="1:12" s="2" customFormat="1" ht="11.25" customHeight="1">
      <c r="A93" s="39"/>
      <c r="B93" s="38"/>
      <c r="C93" s="200"/>
      <c r="D93" s="200"/>
      <c r="E93" s="200"/>
      <c r="F93" s="200"/>
      <c r="G93" s="200"/>
      <c r="H93" s="200"/>
      <c r="I93" s="200"/>
      <c r="J93" s="152"/>
    </row>
    <row r="94" spans="1:12" s="2" customFormat="1" ht="11.25" customHeight="1">
      <c r="A94" s="280"/>
      <c r="B94" s="239" t="s">
        <v>312</v>
      </c>
      <c r="C94" s="12">
        <v>32053</v>
      </c>
      <c r="D94" s="12">
        <v>89674</v>
      </c>
      <c r="E94" s="283">
        <v>110000</v>
      </c>
      <c r="F94" s="283">
        <v>54540</v>
      </c>
      <c r="G94" s="219">
        <v>120000</v>
      </c>
      <c r="H94" s="271">
        <v>120000</v>
      </c>
      <c r="I94" s="12">
        <v>120000</v>
      </c>
      <c r="J94" s="152"/>
      <c r="K94" s="152"/>
    </row>
    <row r="95" spans="1:12" s="2" customFormat="1" ht="11.25" customHeight="1">
      <c r="A95" s="173"/>
      <c r="B95" s="239" t="s">
        <v>171</v>
      </c>
      <c r="C95" s="12">
        <v>49246</v>
      </c>
      <c r="D95" s="12">
        <v>40284</v>
      </c>
      <c r="E95" s="283">
        <v>34110</v>
      </c>
      <c r="F95" s="283">
        <v>43780</v>
      </c>
      <c r="G95" s="219">
        <v>32800</v>
      </c>
      <c r="H95" s="271">
        <v>32800</v>
      </c>
      <c r="I95" s="12">
        <v>32800</v>
      </c>
      <c r="J95" s="152"/>
      <c r="K95" s="152"/>
    </row>
    <row r="96" spans="1:12" s="2" customFormat="1" ht="11.25" customHeight="1">
      <c r="A96" s="40"/>
      <c r="B96" s="38"/>
      <c r="C96" s="200"/>
      <c r="D96" s="200"/>
      <c r="E96" s="200"/>
      <c r="F96" s="200"/>
      <c r="G96" s="200"/>
      <c r="H96" s="200"/>
      <c r="I96" s="200"/>
      <c r="J96" s="152"/>
    </row>
    <row r="97" spans="1:10" s="2" customFormat="1" ht="11.25" customHeight="1" thickBot="1">
      <c r="A97" s="40"/>
      <c r="B97" s="38"/>
      <c r="C97" s="152"/>
      <c r="D97" s="152"/>
      <c r="E97" s="152"/>
      <c r="F97" s="152"/>
      <c r="G97" s="152"/>
      <c r="H97" s="152"/>
      <c r="I97" s="200"/>
      <c r="J97" s="152"/>
    </row>
    <row r="98" spans="1:10" s="2" customFormat="1" ht="15.75" thickBot="1">
      <c r="A98" s="41" t="s">
        <v>380</v>
      </c>
      <c r="B98" s="49"/>
      <c r="C98" s="227">
        <f>C72</f>
        <v>2892541</v>
      </c>
      <c r="D98" s="227">
        <f t="shared" ref="D98:I98" si="15">D72</f>
        <v>3023967</v>
      </c>
      <c r="E98" s="227">
        <f t="shared" si="15"/>
        <v>3185870</v>
      </c>
      <c r="F98" s="227">
        <f t="shared" si="15"/>
        <v>3387700</v>
      </c>
      <c r="G98" s="227">
        <f t="shared" si="15"/>
        <v>3246070</v>
      </c>
      <c r="H98" s="227">
        <f t="shared" si="15"/>
        <v>3144140</v>
      </c>
      <c r="I98" s="300">
        <f t="shared" si="15"/>
        <v>3153830</v>
      </c>
      <c r="J98" s="152"/>
    </row>
    <row r="99" spans="1:10" s="2" customFormat="1" ht="15.75" thickBot="1">
      <c r="A99" s="242" t="s">
        <v>381</v>
      </c>
      <c r="B99" s="243"/>
      <c r="C99" s="244">
        <f>C94+C95</f>
        <v>81299</v>
      </c>
      <c r="D99" s="244">
        <f t="shared" ref="D99:I99" si="16">D94+D95</f>
        <v>129958</v>
      </c>
      <c r="E99" s="244">
        <f t="shared" si="16"/>
        <v>144110</v>
      </c>
      <c r="F99" s="244">
        <f t="shared" si="16"/>
        <v>98320</v>
      </c>
      <c r="G99" s="244">
        <f t="shared" si="16"/>
        <v>152800</v>
      </c>
      <c r="H99" s="244">
        <f t="shared" si="16"/>
        <v>152800</v>
      </c>
      <c r="I99" s="301">
        <f t="shared" si="16"/>
        <v>152800</v>
      </c>
      <c r="J99" s="152"/>
    </row>
    <row r="100" spans="1:10" s="2" customFormat="1" ht="15.75" thickBot="1">
      <c r="A100" s="242" t="s">
        <v>195</v>
      </c>
      <c r="B100" s="243"/>
      <c r="C100" s="244">
        <f>C85</f>
        <v>462283</v>
      </c>
      <c r="D100" s="244">
        <f t="shared" ref="D100:I100" si="17">D85</f>
        <v>126503</v>
      </c>
      <c r="E100" s="244">
        <f t="shared" si="17"/>
        <v>391000</v>
      </c>
      <c r="F100" s="244">
        <f t="shared" si="17"/>
        <v>377410</v>
      </c>
      <c r="G100" s="244">
        <f t="shared" si="17"/>
        <v>100000</v>
      </c>
      <c r="H100" s="244">
        <f t="shared" si="17"/>
        <v>1000</v>
      </c>
      <c r="I100" s="301">
        <f t="shared" si="17"/>
        <v>1000</v>
      </c>
      <c r="J100" s="152"/>
    </row>
    <row r="101" spans="1:10" s="2" customFormat="1" ht="15.75" thickBot="1">
      <c r="A101" s="242" t="s">
        <v>218</v>
      </c>
      <c r="B101" s="243"/>
      <c r="C101" s="244">
        <f t="shared" ref="C101:I101" si="18">C87</f>
        <v>5317</v>
      </c>
      <c r="D101" s="244">
        <f t="shared" si="18"/>
        <v>285649.21000000002</v>
      </c>
      <c r="E101" s="244">
        <f t="shared" si="18"/>
        <v>302670</v>
      </c>
      <c r="F101" s="244">
        <f t="shared" si="18"/>
        <v>22240</v>
      </c>
      <c r="G101" s="244">
        <f t="shared" si="18"/>
        <v>360500</v>
      </c>
      <c r="H101" s="244">
        <f t="shared" si="18"/>
        <v>0</v>
      </c>
      <c r="I101" s="301">
        <f t="shared" si="18"/>
        <v>0</v>
      </c>
      <c r="J101" s="152"/>
    </row>
    <row r="102" spans="1:10" s="4" customFormat="1" ht="15.75" thickBot="1">
      <c r="A102" s="42" t="s">
        <v>14</v>
      </c>
      <c r="B102" s="50"/>
      <c r="C102" s="228">
        <f t="shared" ref="C102:I102" si="19">SUM(C98:C101)</f>
        <v>3441440</v>
      </c>
      <c r="D102" s="228">
        <f t="shared" si="19"/>
        <v>3566077.21</v>
      </c>
      <c r="E102" s="228">
        <f t="shared" si="19"/>
        <v>4023650</v>
      </c>
      <c r="F102" s="228">
        <f t="shared" si="19"/>
        <v>3885670</v>
      </c>
      <c r="G102" s="228">
        <f t="shared" si="19"/>
        <v>3859370</v>
      </c>
      <c r="H102" s="228">
        <f t="shared" si="19"/>
        <v>3297940</v>
      </c>
      <c r="I102" s="289">
        <f t="shared" si="19"/>
        <v>3307630</v>
      </c>
      <c r="J102" s="288">
        <f>SUM(J98:J98)</f>
        <v>0</v>
      </c>
    </row>
    <row r="103" spans="1:10" s="4" customFormat="1">
      <c r="A103" s="45"/>
      <c r="C103" s="154"/>
      <c r="D103" s="154"/>
      <c r="E103" s="154"/>
      <c r="F103" s="154"/>
      <c r="G103" s="154"/>
      <c r="H103" s="154"/>
      <c r="I103" s="269"/>
      <c r="J103" s="154"/>
    </row>
    <row r="104" spans="1:10" s="4" customFormat="1">
      <c r="A104" s="45"/>
      <c r="C104" s="154"/>
      <c r="D104" s="154"/>
      <c r="E104" s="154"/>
      <c r="F104" s="154"/>
      <c r="G104" s="154"/>
      <c r="H104" s="154"/>
      <c r="I104" s="269"/>
      <c r="J104" s="154"/>
    </row>
    <row r="105" spans="1:10" ht="15.75">
      <c r="A105" s="45"/>
      <c r="B105" s="46"/>
    </row>
    <row r="106" spans="1:10">
      <c r="A106" s="7"/>
      <c r="B106" s="8"/>
    </row>
    <row r="107" spans="1:10">
      <c r="A107" s="7"/>
      <c r="B107" s="8"/>
    </row>
    <row r="108" spans="1:10">
      <c r="A108" s="7"/>
      <c r="B108" s="8"/>
    </row>
    <row r="109" spans="1:10">
      <c r="A109" s="7"/>
      <c r="B109" s="8"/>
    </row>
    <row r="110" spans="1:10">
      <c r="A110" s="7"/>
      <c r="B110" s="8"/>
    </row>
    <row r="111" spans="1:10">
      <c r="A111" s="7"/>
      <c r="B111" s="8"/>
    </row>
    <row r="112" spans="1:10">
      <c r="A112" s="7"/>
      <c r="B112" s="8"/>
    </row>
    <row r="113" spans="1:10">
      <c r="A113" s="7"/>
      <c r="B113" s="8"/>
    </row>
    <row r="114" spans="1:10">
      <c r="A114" s="7"/>
      <c r="B114" s="8"/>
    </row>
    <row r="115" spans="1:10">
      <c r="A115" s="7"/>
      <c r="B115" s="309"/>
      <c r="C115" s="309"/>
      <c r="D115" s="309"/>
      <c r="E115" s="309"/>
      <c r="F115" s="309"/>
      <c r="G115" s="309"/>
      <c r="H115" s="309"/>
      <c r="I115" s="309"/>
      <c r="J115" s="309"/>
    </row>
    <row r="116" spans="1:10">
      <c r="A116" s="7"/>
      <c r="B116" s="309"/>
      <c r="C116" s="309"/>
      <c r="D116" s="309"/>
      <c r="E116" s="309"/>
      <c r="F116" s="309"/>
      <c r="G116" s="309"/>
      <c r="H116" s="309"/>
      <c r="I116" s="309"/>
      <c r="J116" s="309"/>
    </row>
    <row r="117" spans="1:10">
      <c r="A117" s="7"/>
      <c r="B117" s="8"/>
    </row>
    <row r="118" spans="1:10">
      <c r="A118" s="7"/>
      <c r="B118" s="309"/>
      <c r="C118" s="309"/>
      <c r="D118" s="309"/>
      <c r="E118" s="309"/>
      <c r="F118" s="309"/>
      <c r="G118" s="309"/>
      <c r="H118" s="309"/>
      <c r="I118" s="309"/>
      <c r="J118" s="309"/>
    </row>
    <row r="119" spans="1:10">
      <c r="A119" s="7"/>
      <c r="B119" s="8"/>
    </row>
    <row r="120" spans="1:10">
      <c r="A120" s="7"/>
      <c r="B120" s="8"/>
    </row>
    <row r="121" spans="1:10">
      <c r="A121" s="7"/>
      <c r="B121" s="8"/>
    </row>
    <row r="122" spans="1:10">
      <c r="A122" s="7"/>
      <c r="B122" s="8"/>
    </row>
    <row r="123" spans="1:10">
      <c r="A123" s="7"/>
      <c r="B123" s="8"/>
    </row>
    <row r="124" spans="1:10">
      <c r="A124" s="7"/>
      <c r="B124" s="8"/>
    </row>
    <row r="125" spans="1:10">
      <c r="A125" s="7"/>
      <c r="B125" s="8"/>
    </row>
    <row r="126" spans="1:10">
      <c r="A126" s="7"/>
      <c r="B126" s="8"/>
    </row>
    <row r="127" spans="1:10">
      <c r="A127" s="7"/>
      <c r="B127" s="8"/>
    </row>
    <row r="128" spans="1:10">
      <c r="A128" s="7"/>
      <c r="B128" s="8"/>
    </row>
    <row r="129" spans="1:2">
      <c r="A129" s="7"/>
      <c r="B129" s="8"/>
    </row>
    <row r="130" spans="1:2">
      <c r="A130" s="7"/>
      <c r="B130" s="8"/>
    </row>
    <row r="131" spans="1:2">
      <c r="A131" s="7"/>
      <c r="B131" s="8"/>
    </row>
    <row r="132" spans="1:2">
      <c r="A132" s="7"/>
      <c r="B132" s="8"/>
    </row>
    <row r="133" spans="1:2">
      <c r="A133" s="7"/>
      <c r="B133" s="8"/>
    </row>
    <row r="134" spans="1:2">
      <c r="A134" s="7"/>
      <c r="B134" s="8"/>
    </row>
    <row r="135" spans="1:2">
      <c r="A135" s="7"/>
      <c r="B135" s="8"/>
    </row>
    <row r="136" spans="1:2">
      <c r="A136" s="7"/>
      <c r="B136" s="8"/>
    </row>
    <row r="137" spans="1:2">
      <c r="A137" s="7"/>
      <c r="B137" s="8"/>
    </row>
    <row r="138" spans="1:2">
      <c r="A138" s="7"/>
      <c r="B138" s="8"/>
    </row>
    <row r="139" spans="1:2">
      <c r="A139" s="7"/>
      <c r="B139" s="8"/>
    </row>
    <row r="140" spans="1:2">
      <c r="A140" s="7"/>
      <c r="B140" s="8"/>
    </row>
    <row r="141" spans="1:2">
      <c r="A141" s="7"/>
      <c r="B141" s="8"/>
    </row>
    <row r="142" spans="1:2">
      <c r="A142" s="7"/>
      <c r="B142" s="8"/>
    </row>
    <row r="143" spans="1:2">
      <c r="A143" s="7"/>
      <c r="B143" s="8"/>
    </row>
    <row r="144" spans="1:2">
      <c r="A144" s="7"/>
      <c r="B144" s="8"/>
    </row>
    <row r="145" spans="1:2">
      <c r="A145" s="7"/>
      <c r="B145" s="8"/>
    </row>
    <row r="146" spans="1:2">
      <c r="A146" s="7"/>
      <c r="B146" s="8"/>
    </row>
    <row r="147" spans="1:2">
      <c r="A147" s="7"/>
      <c r="B147" s="8"/>
    </row>
    <row r="148" spans="1:2">
      <c r="A148" s="7"/>
      <c r="B148" s="8"/>
    </row>
    <row r="149" spans="1:2">
      <c r="A149" s="7"/>
      <c r="B149" s="8"/>
    </row>
    <row r="150" spans="1:2">
      <c r="A150" s="7"/>
      <c r="B150" s="8"/>
    </row>
    <row r="151" spans="1:2">
      <c r="A151" s="7"/>
      <c r="B151" s="8"/>
    </row>
    <row r="152" spans="1:2">
      <c r="A152" s="7"/>
      <c r="B152" s="8"/>
    </row>
    <row r="153" spans="1:2">
      <c r="A153" s="7"/>
      <c r="B153" s="8"/>
    </row>
    <row r="154" spans="1:2">
      <c r="A154" s="7"/>
      <c r="B154" s="8"/>
    </row>
    <row r="155" spans="1:2">
      <c r="A155" s="7"/>
      <c r="B155" s="8"/>
    </row>
    <row r="156" spans="1:2">
      <c r="A156" s="7"/>
      <c r="B156" s="8"/>
    </row>
    <row r="157" spans="1:2">
      <c r="A157" s="7"/>
      <c r="B157" s="8"/>
    </row>
    <row r="158" spans="1:2">
      <c r="A158" s="7"/>
      <c r="B158" s="8"/>
    </row>
    <row r="159" spans="1:2">
      <c r="A159" s="7"/>
      <c r="B159" s="8"/>
    </row>
    <row r="160" spans="1:2">
      <c r="A160" s="7"/>
      <c r="B160" s="8"/>
    </row>
    <row r="161" spans="1:2">
      <c r="A161" s="7"/>
      <c r="B161" s="8"/>
    </row>
    <row r="162" spans="1:2">
      <c r="A162" s="7"/>
      <c r="B162" s="8"/>
    </row>
    <row r="163" spans="1:2">
      <c r="A163" s="7"/>
      <c r="B163" s="8"/>
    </row>
    <row r="164" spans="1:2">
      <c r="A164" s="7"/>
      <c r="B164" s="8"/>
    </row>
    <row r="165" spans="1:2">
      <c r="A165" s="7"/>
      <c r="B165" s="8"/>
    </row>
    <row r="166" spans="1:2">
      <c r="A166" s="7"/>
      <c r="B166" s="8"/>
    </row>
    <row r="167" spans="1:2">
      <c r="A167" s="7"/>
      <c r="B167" s="8"/>
    </row>
    <row r="168" spans="1:2">
      <c r="A168" s="7"/>
      <c r="B168" s="8"/>
    </row>
    <row r="169" spans="1:2">
      <c r="A169" s="7"/>
      <c r="B169" s="8"/>
    </row>
    <row r="170" spans="1:2">
      <c r="A170" s="7"/>
      <c r="B170" s="8"/>
    </row>
    <row r="171" spans="1:2">
      <c r="A171" s="7"/>
      <c r="B171" s="8"/>
    </row>
    <row r="172" spans="1:2">
      <c r="A172" s="7"/>
      <c r="B172" s="8"/>
    </row>
    <row r="173" spans="1:2">
      <c r="A173" s="7"/>
      <c r="B173" s="8"/>
    </row>
    <row r="174" spans="1:2">
      <c r="A174" s="7"/>
      <c r="B174" s="8"/>
    </row>
    <row r="175" spans="1:2">
      <c r="A175" s="7"/>
      <c r="B175" s="8"/>
    </row>
    <row r="176" spans="1:2">
      <c r="A176" s="7"/>
      <c r="B176" s="8"/>
    </row>
    <row r="177" spans="1:2">
      <c r="A177" s="7"/>
      <c r="B177" s="8"/>
    </row>
    <row r="178" spans="1:2">
      <c r="A178" s="7"/>
      <c r="B178" s="8"/>
    </row>
    <row r="179" spans="1:2">
      <c r="A179" s="7"/>
      <c r="B179" s="8"/>
    </row>
    <row r="180" spans="1:2">
      <c r="A180" s="7"/>
      <c r="B180" s="8"/>
    </row>
    <row r="181" spans="1:2">
      <c r="A181" s="7"/>
      <c r="B181" s="8"/>
    </row>
    <row r="182" spans="1:2">
      <c r="A182" s="7"/>
      <c r="B182" s="8"/>
    </row>
    <row r="183" spans="1:2">
      <c r="A183" s="7"/>
      <c r="B183" s="8"/>
    </row>
    <row r="184" spans="1:2">
      <c r="A184" s="7"/>
      <c r="B184" s="8"/>
    </row>
    <row r="185" spans="1:2">
      <c r="A185" s="7"/>
      <c r="B185" s="8"/>
    </row>
    <row r="186" spans="1:2">
      <c r="A186" s="7"/>
      <c r="B186" s="8"/>
    </row>
    <row r="187" spans="1:2">
      <c r="A187" s="7"/>
      <c r="B187" s="8"/>
    </row>
    <row r="188" spans="1:2">
      <c r="A188" s="7"/>
      <c r="B188" s="8"/>
    </row>
    <row r="189" spans="1:2">
      <c r="A189" s="7"/>
      <c r="B189" s="8"/>
    </row>
    <row r="190" spans="1:2">
      <c r="A190" s="7"/>
      <c r="B190" s="8"/>
    </row>
    <row r="191" spans="1:2">
      <c r="A191" s="7"/>
      <c r="B191" s="8"/>
    </row>
    <row r="192" spans="1:2">
      <c r="A192" s="7"/>
      <c r="B192" s="8"/>
    </row>
    <row r="193" spans="1:2">
      <c r="A193" s="7"/>
      <c r="B193" s="8"/>
    </row>
    <row r="194" spans="1:2">
      <c r="A194" s="7"/>
      <c r="B194" s="8"/>
    </row>
    <row r="195" spans="1:2">
      <c r="A195" s="7"/>
      <c r="B195" s="8"/>
    </row>
    <row r="196" spans="1:2">
      <c r="A196" s="7"/>
      <c r="B196" s="8"/>
    </row>
    <row r="197" spans="1:2">
      <c r="A197" s="7"/>
      <c r="B197" s="8"/>
    </row>
    <row r="198" spans="1:2">
      <c r="A198" s="7"/>
      <c r="B198" s="8"/>
    </row>
    <row r="199" spans="1:2">
      <c r="A199" s="7"/>
      <c r="B199" s="8"/>
    </row>
    <row r="200" spans="1:2">
      <c r="A200" s="7"/>
      <c r="B200" s="8"/>
    </row>
    <row r="201" spans="1:2">
      <c r="A201" s="7"/>
      <c r="B201" s="8"/>
    </row>
    <row r="202" spans="1:2">
      <c r="A202" s="7"/>
      <c r="B202" s="8"/>
    </row>
    <row r="203" spans="1:2">
      <c r="A203" s="7"/>
      <c r="B203" s="8"/>
    </row>
    <row r="204" spans="1:2">
      <c r="A204" s="7"/>
      <c r="B204" s="8"/>
    </row>
    <row r="205" spans="1:2">
      <c r="A205" s="7"/>
      <c r="B205" s="8"/>
    </row>
    <row r="206" spans="1:2">
      <c r="A206" s="7"/>
      <c r="B206" s="8"/>
    </row>
    <row r="207" spans="1:2">
      <c r="A207" s="7"/>
      <c r="B207" s="8"/>
    </row>
    <row r="208" spans="1:2">
      <c r="A208" s="7"/>
      <c r="B208" s="8"/>
    </row>
    <row r="209" spans="1:2">
      <c r="A209" s="7"/>
      <c r="B209" s="8"/>
    </row>
    <row r="210" spans="1:2">
      <c r="A210" s="7"/>
      <c r="B210" s="8"/>
    </row>
    <row r="211" spans="1:2">
      <c r="A211" s="7"/>
      <c r="B211" s="8"/>
    </row>
    <row r="212" spans="1:2">
      <c r="A212" s="7"/>
      <c r="B212" s="8"/>
    </row>
    <row r="213" spans="1:2">
      <c r="A213" s="7"/>
      <c r="B213" s="8"/>
    </row>
    <row r="214" spans="1:2">
      <c r="A214" s="7"/>
      <c r="B214" s="8"/>
    </row>
    <row r="215" spans="1:2">
      <c r="A215" s="7"/>
      <c r="B215" s="8"/>
    </row>
    <row r="216" spans="1:2">
      <c r="A216" s="7"/>
      <c r="B216" s="8"/>
    </row>
    <row r="217" spans="1:2">
      <c r="A217" s="7"/>
      <c r="B217" s="8"/>
    </row>
    <row r="218" spans="1:2">
      <c r="A218" s="7"/>
      <c r="B218" s="8"/>
    </row>
    <row r="219" spans="1:2">
      <c r="A219" s="7"/>
      <c r="B219" s="8"/>
    </row>
    <row r="220" spans="1:2">
      <c r="A220" s="7"/>
      <c r="B220" s="8"/>
    </row>
    <row r="221" spans="1:2">
      <c r="A221" s="7"/>
      <c r="B221" s="8"/>
    </row>
    <row r="222" spans="1:2">
      <c r="A222" s="7"/>
      <c r="B222" s="8"/>
    </row>
    <row r="223" spans="1:2">
      <c r="A223" s="7"/>
      <c r="B223" s="8"/>
    </row>
    <row r="224" spans="1:2">
      <c r="A224" s="7"/>
      <c r="B224" s="8"/>
    </row>
    <row r="225" spans="1:2">
      <c r="A225" s="7"/>
      <c r="B225" s="8"/>
    </row>
    <row r="226" spans="1:2">
      <c r="A226" s="7"/>
      <c r="B226" s="8"/>
    </row>
    <row r="227" spans="1:2">
      <c r="A227" s="7"/>
      <c r="B227" s="8"/>
    </row>
    <row r="228" spans="1:2">
      <c r="A228" s="7"/>
      <c r="B228" s="8"/>
    </row>
    <row r="229" spans="1:2">
      <c r="A229" s="7"/>
      <c r="B229" s="8"/>
    </row>
    <row r="230" spans="1:2">
      <c r="A230" s="7"/>
      <c r="B230" s="8"/>
    </row>
    <row r="231" spans="1:2">
      <c r="A231" s="7"/>
      <c r="B231" s="8"/>
    </row>
    <row r="232" spans="1:2">
      <c r="A232" s="7"/>
      <c r="B232" s="8"/>
    </row>
    <row r="233" spans="1:2">
      <c r="A233" s="7"/>
      <c r="B233" s="8"/>
    </row>
    <row r="234" spans="1:2">
      <c r="A234" s="7"/>
      <c r="B234" s="8"/>
    </row>
    <row r="235" spans="1:2">
      <c r="A235" s="7"/>
      <c r="B235" s="8"/>
    </row>
    <row r="236" spans="1:2">
      <c r="A236" s="7"/>
      <c r="B236" s="8"/>
    </row>
    <row r="237" spans="1:2">
      <c r="A237" s="7"/>
      <c r="B237" s="8"/>
    </row>
    <row r="238" spans="1:2">
      <c r="A238" s="7"/>
      <c r="B238" s="8"/>
    </row>
    <row r="239" spans="1:2">
      <c r="A239" s="7"/>
      <c r="B239" s="8"/>
    </row>
    <row r="240" spans="1:2">
      <c r="A240" s="7"/>
      <c r="B240" s="8"/>
    </row>
    <row r="241" spans="1:2">
      <c r="A241" s="7"/>
      <c r="B241" s="8"/>
    </row>
    <row r="242" spans="1:2">
      <c r="A242" s="7"/>
      <c r="B242" s="8"/>
    </row>
    <row r="243" spans="1:2">
      <c r="A243" s="7"/>
      <c r="B243" s="8"/>
    </row>
    <row r="244" spans="1:2">
      <c r="A244" s="7"/>
      <c r="B244" s="8"/>
    </row>
    <row r="245" spans="1:2">
      <c r="A245" s="7"/>
      <c r="B245" s="8"/>
    </row>
    <row r="246" spans="1:2">
      <c r="A246" s="7"/>
      <c r="B246" s="8"/>
    </row>
    <row r="247" spans="1:2">
      <c r="A247" s="7"/>
      <c r="B247" s="8"/>
    </row>
    <row r="248" spans="1:2">
      <c r="A248" s="7"/>
      <c r="B248" s="8"/>
    </row>
    <row r="249" spans="1:2">
      <c r="A249" s="7"/>
      <c r="B249" s="8"/>
    </row>
    <row r="250" spans="1:2">
      <c r="A250" s="7"/>
      <c r="B250" s="8"/>
    </row>
    <row r="251" spans="1:2">
      <c r="A251" s="7"/>
      <c r="B251" s="8"/>
    </row>
    <row r="252" spans="1:2">
      <c r="A252" s="7"/>
      <c r="B252" s="8"/>
    </row>
    <row r="253" spans="1:2">
      <c r="A253" s="7"/>
      <c r="B253" s="8"/>
    </row>
    <row r="254" spans="1:2">
      <c r="A254" s="7"/>
      <c r="B254" s="8"/>
    </row>
    <row r="255" spans="1:2">
      <c r="A255" s="7"/>
      <c r="B255" s="8"/>
    </row>
    <row r="256" spans="1:2">
      <c r="A256" s="7"/>
      <c r="B256" s="8"/>
    </row>
    <row r="257" spans="1:2">
      <c r="A257" s="7"/>
      <c r="B257" s="8"/>
    </row>
    <row r="258" spans="1:2">
      <c r="A258" s="7"/>
      <c r="B258" s="8"/>
    </row>
    <row r="259" spans="1:2">
      <c r="A259" s="7"/>
      <c r="B259" s="8"/>
    </row>
    <row r="260" spans="1:2">
      <c r="A260" s="7"/>
      <c r="B260" s="8"/>
    </row>
    <row r="261" spans="1:2">
      <c r="A261" s="7"/>
      <c r="B261" s="8"/>
    </row>
    <row r="262" spans="1:2">
      <c r="A262" s="7"/>
      <c r="B262" s="8"/>
    </row>
    <row r="263" spans="1:2">
      <c r="A263" s="7"/>
      <c r="B263" s="8"/>
    </row>
    <row r="264" spans="1:2">
      <c r="A264" s="7"/>
      <c r="B264" s="8"/>
    </row>
    <row r="265" spans="1:2">
      <c r="A265" s="7"/>
      <c r="B265" s="8"/>
    </row>
    <row r="266" spans="1:2">
      <c r="A266" s="7"/>
      <c r="B266" s="8"/>
    </row>
    <row r="267" spans="1:2">
      <c r="A267" s="7"/>
      <c r="B267" s="8"/>
    </row>
    <row r="268" spans="1:2">
      <c r="A268" s="7"/>
      <c r="B268" s="8"/>
    </row>
    <row r="269" spans="1:2">
      <c r="A269" s="7"/>
      <c r="B269" s="8"/>
    </row>
    <row r="270" spans="1:2">
      <c r="A270" s="7"/>
      <c r="B270" s="8"/>
    </row>
    <row r="271" spans="1:2">
      <c r="A271" s="7"/>
      <c r="B271" s="8"/>
    </row>
    <row r="272" spans="1:2">
      <c r="A272" s="7"/>
      <c r="B272" s="8"/>
    </row>
    <row r="273" spans="1:2">
      <c r="A273" s="7"/>
      <c r="B273" s="8"/>
    </row>
    <row r="274" spans="1:2">
      <c r="A274" s="7"/>
      <c r="B274" s="8"/>
    </row>
    <row r="275" spans="1:2">
      <c r="A275" s="7"/>
      <c r="B275" s="8"/>
    </row>
    <row r="276" spans="1:2">
      <c r="A276" s="7"/>
      <c r="B276" s="8"/>
    </row>
    <row r="277" spans="1:2">
      <c r="A277" s="7"/>
      <c r="B277" s="8"/>
    </row>
    <row r="278" spans="1:2">
      <c r="A278" s="7"/>
      <c r="B278" s="8"/>
    </row>
    <row r="279" spans="1:2">
      <c r="A279" s="7"/>
      <c r="B279" s="8"/>
    </row>
    <row r="280" spans="1:2">
      <c r="A280" s="7"/>
      <c r="B280" s="8"/>
    </row>
    <row r="281" spans="1:2">
      <c r="A281" s="7"/>
      <c r="B281" s="8"/>
    </row>
    <row r="282" spans="1:2">
      <c r="A282" s="7"/>
      <c r="B282" s="8"/>
    </row>
    <row r="283" spans="1:2">
      <c r="A283" s="7"/>
      <c r="B283" s="8"/>
    </row>
    <row r="284" spans="1:2">
      <c r="A284" s="7"/>
      <c r="B284" s="8"/>
    </row>
    <row r="285" spans="1:2">
      <c r="A285" s="7"/>
      <c r="B285" s="8"/>
    </row>
    <row r="286" spans="1:2">
      <c r="A286" s="7"/>
      <c r="B286" s="8"/>
    </row>
    <row r="287" spans="1:2">
      <c r="A287" s="7"/>
      <c r="B287" s="8"/>
    </row>
    <row r="288" spans="1:2">
      <c r="A288" s="7"/>
      <c r="B288" s="8"/>
    </row>
    <row r="289" spans="1:2">
      <c r="A289" s="7"/>
      <c r="B289" s="8"/>
    </row>
    <row r="290" spans="1:2">
      <c r="A290" s="7"/>
      <c r="B290" s="8"/>
    </row>
    <row r="291" spans="1:2">
      <c r="A291" s="7"/>
      <c r="B291" s="8"/>
    </row>
    <row r="292" spans="1:2">
      <c r="A292" s="7"/>
      <c r="B292" s="8"/>
    </row>
    <row r="293" spans="1:2">
      <c r="A293" s="7"/>
      <c r="B293" s="8"/>
    </row>
    <row r="294" spans="1:2">
      <c r="A294" s="7"/>
      <c r="B294" s="8"/>
    </row>
    <row r="295" spans="1:2">
      <c r="A295" s="7"/>
      <c r="B295" s="8"/>
    </row>
    <row r="296" spans="1:2">
      <c r="A296" s="7"/>
      <c r="B296" s="8"/>
    </row>
    <row r="297" spans="1:2">
      <c r="A297" s="7"/>
      <c r="B297" s="8"/>
    </row>
    <row r="298" spans="1:2">
      <c r="A298" s="7"/>
      <c r="B298" s="8"/>
    </row>
    <row r="299" spans="1:2">
      <c r="A299" s="7"/>
      <c r="B299" s="8"/>
    </row>
    <row r="300" spans="1:2">
      <c r="A300" s="7"/>
      <c r="B300" s="8"/>
    </row>
    <row r="301" spans="1:2">
      <c r="A301" s="7"/>
      <c r="B301" s="8"/>
    </row>
    <row r="302" spans="1:2">
      <c r="A302" s="7"/>
      <c r="B302" s="8"/>
    </row>
    <row r="303" spans="1:2">
      <c r="A303" s="7"/>
      <c r="B303" s="8"/>
    </row>
    <row r="304" spans="1:2">
      <c r="A304" s="7"/>
      <c r="B304" s="8"/>
    </row>
    <row r="305" spans="1:2">
      <c r="A305" s="7"/>
      <c r="B305" s="8"/>
    </row>
    <row r="306" spans="1:2">
      <c r="A306" s="7"/>
      <c r="B306" s="8"/>
    </row>
    <row r="307" spans="1:2">
      <c r="A307" s="7"/>
      <c r="B307" s="8"/>
    </row>
    <row r="308" spans="1:2">
      <c r="A308" s="7"/>
      <c r="B308" s="8"/>
    </row>
    <row r="309" spans="1:2">
      <c r="A309" s="7"/>
      <c r="B309" s="8"/>
    </row>
    <row r="310" spans="1:2">
      <c r="A310" s="7"/>
      <c r="B310" s="8"/>
    </row>
    <row r="311" spans="1:2">
      <c r="A311" s="7"/>
      <c r="B311" s="8"/>
    </row>
    <row r="312" spans="1:2">
      <c r="A312" s="7"/>
      <c r="B312" s="8"/>
    </row>
    <row r="313" spans="1:2">
      <c r="A313" s="7"/>
      <c r="B313" s="8"/>
    </row>
    <row r="314" spans="1:2">
      <c r="A314" s="7"/>
      <c r="B314" s="8"/>
    </row>
    <row r="315" spans="1:2">
      <c r="A315" s="7"/>
      <c r="B315" s="8"/>
    </row>
    <row r="316" spans="1:2">
      <c r="A316" s="7"/>
      <c r="B316" s="8"/>
    </row>
    <row r="317" spans="1:2">
      <c r="A317" s="7"/>
      <c r="B317" s="8"/>
    </row>
    <row r="318" spans="1:2">
      <c r="A318" s="7"/>
      <c r="B318" s="8"/>
    </row>
    <row r="319" spans="1:2">
      <c r="A319" s="7"/>
      <c r="B319" s="8"/>
    </row>
    <row r="320" spans="1:2">
      <c r="A320" s="7"/>
      <c r="B320" s="8"/>
    </row>
    <row r="321" spans="1:2">
      <c r="A321" s="7"/>
      <c r="B321" s="8"/>
    </row>
    <row r="322" spans="1:2">
      <c r="A322" s="7"/>
      <c r="B322" s="8"/>
    </row>
    <row r="323" spans="1:2">
      <c r="A323" s="7"/>
      <c r="B323" s="8"/>
    </row>
    <row r="324" spans="1:2">
      <c r="A324" s="7"/>
      <c r="B324" s="8"/>
    </row>
    <row r="325" spans="1:2">
      <c r="A325" s="7"/>
      <c r="B325" s="8"/>
    </row>
    <row r="326" spans="1:2">
      <c r="A326" s="7"/>
      <c r="B326" s="8"/>
    </row>
    <row r="327" spans="1:2">
      <c r="A327" s="7"/>
      <c r="B327" s="8"/>
    </row>
    <row r="328" spans="1:2">
      <c r="A328" s="7"/>
      <c r="B328" s="8"/>
    </row>
    <row r="329" spans="1:2">
      <c r="A329" s="7"/>
      <c r="B329" s="8"/>
    </row>
    <row r="330" spans="1:2">
      <c r="A330" s="7"/>
      <c r="B330" s="8"/>
    </row>
    <row r="331" spans="1:2">
      <c r="A331" s="7"/>
      <c r="B331" s="8"/>
    </row>
    <row r="332" spans="1:2">
      <c r="A332" s="7"/>
      <c r="B332" s="8"/>
    </row>
    <row r="333" spans="1:2">
      <c r="A333" s="7"/>
      <c r="B333" s="8"/>
    </row>
    <row r="334" spans="1:2">
      <c r="A334" s="7"/>
      <c r="B334" s="8"/>
    </row>
    <row r="335" spans="1:2">
      <c r="A335" s="7"/>
      <c r="B335" s="8"/>
    </row>
    <row r="336" spans="1:2">
      <c r="A336" s="7"/>
      <c r="B336" s="8"/>
    </row>
    <row r="337" spans="1:2">
      <c r="A337" s="7"/>
      <c r="B337" s="8"/>
    </row>
    <row r="338" spans="1:2">
      <c r="A338" s="7"/>
      <c r="B338" s="8"/>
    </row>
    <row r="339" spans="1:2">
      <c r="A339" s="7"/>
      <c r="B339" s="8"/>
    </row>
    <row r="340" spans="1:2">
      <c r="A340" s="7"/>
      <c r="B340" s="8"/>
    </row>
    <row r="341" spans="1:2">
      <c r="A341" s="7"/>
      <c r="B341" s="8"/>
    </row>
    <row r="342" spans="1:2">
      <c r="A342" s="7"/>
      <c r="B342" s="8"/>
    </row>
    <row r="343" spans="1:2">
      <c r="A343" s="7"/>
      <c r="B343" s="8"/>
    </row>
    <row r="344" spans="1:2">
      <c r="A344" s="7"/>
      <c r="B344" s="8"/>
    </row>
    <row r="345" spans="1:2">
      <c r="A345" s="7"/>
      <c r="B345" s="8"/>
    </row>
    <row r="346" spans="1:2">
      <c r="A346" s="7"/>
      <c r="B346" s="8"/>
    </row>
    <row r="347" spans="1:2">
      <c r="A347" s="7"/>
      <c r="B347" s="8"/>
    </row>
    <row r="348" spans="1:2">
      <c r="A348" s="7"/>
      <c r="B348" s="8"/>
    </row>
    <row r="349" spans="1:2">
      <c r="A349" s="7"/>
      <c r="B349" s="8"/>
    </row>
    <row r="350" spans="1:2">
      <c r="A350" s="7"/>
      <c r="B350" s="8"/>
    </row>
    <row r="351" spans="1:2">
      <c r="A351" s="7"/>
      <c r="B351" s="8"/>
    </row>
    <row r="352" spans="1:2">
      <c r="A352" s="7"/>
      <c r="B352" s="8"/>
    </row>
    <row r="353" spans="1:2">
      <c r="A353" s="7"/>
      <c r="B353" s="8"/>
    </row>
    <row r="354" spans="1:2">
      <c r="A354" s="7"/>
      <c r="B354" s="8"/>
    </row>
    <row r="355" spans="1:2">
      <c r="A355" s="7"/>
      <c r="B355" s="8"/>
    </row>
    <row r="356" spans="1:2">
      <c r="A356" s="7"/>
      <c r="B356" s="8"/>
    </row>
    <row r="357" spans="1:2">
      <c r="A357" s="7"/>
      <c r="B357" s="8"/>
    </row>
    <row r="358" spans="1:2">
      <c r="A358" s="7"/>
      <c r="B358" s="8"/>
    </row>
    <row r="359" spans="1:2">
      <c r="A359" s="7"/>
      <c r="B359" s="8"/>
    </row>
    <row r="360" spans="1:2">
      <c r="A360" s="7"/>
      <c r="B360" s="8"/>
    </row>
    <row r="361" spans="1:2">
      <c r="A361" s="7"/>
      <c r="B361" s="8"/>
    </row>
    <row r="362" spans="1:2">
      <c r="A362" s="7"/>
      <c r="B362" s="8"/>
    </row>
    <row r="363" spans="1:2">
      <c r="A363" s="7"/>
      <c r="B363" s="8"/>
    </row>
    <row r="364" spans="1:2">
      <c r="A364" s="7"/>
      <c r="B364" s="8"/>
    </row>
    <row r="365" spans="1:2">
      <c r="A365" s="7"/>
      <c r="B365" s="8"/>
    </row>
    <row r="366" spans="1:2">
      <c r="A366" s="7"/>
      <c r="B366" s="8"/>
    </row>
    <row r="367" spans="1:2">
      <c r="A367" s="7"/>
      <c r="B367" s="8"/>
    </row>
    <row r="368" spans="1:2">
      <c r="A368" s="7"/>
      <c r="B368" s="8"/>
    </row>
    <row r="369" spans="1:2">
      <c r="A369" s="7"/>
      <c r="B369" s="8"/>
    </row>
    <row r="370" spans="1:2">
      <c r="A370" s="7"/>
      <c r="B370" s="8"/>
    </row>
    <row r="371" spans="1:2">
      <c r="A371" s="7"/>
      <c r="B371" s="8"/>
    </row>
    <row r="372" spans="1:2">
      <c r="A372" s="7"/>
      <c r="B372" s="8"/>
    </row>
    <row r="373" spans="1:2">
      <c r="A373" s="7"/>
      <c r="B373" s="8"/>
    </row>
    <row r="374" spans="1:2">
      <c r="A374" s="7"/>
      <c r="B374" s="8"/>
    </row>
    <row r="375" spans="1:2">
      <c r="A375" s="7"/>
      <c r="B375" s="8"/>
    </row>
    <row r="376" spans="1:2">
      <c r="A376" s="7"/>
      <c r="B376" s="8"/>
    </row>
    <row r="377" spans="1:2">
      <c r="A377" s="7"/>
      <c r="B377" s="8"/>
    </row>
    <row r="378" spans="1:2">
      <c r="A378" s="7"/>
      <c r="B378" s="8"/>
    </row>
    <row r="379" spans="1:2">
      <c r="A379" s="7"/>
      <c r="B379" s="8"/>
    </row>
    <row r="380" spans="1:2">
      <c r="A380" s="7"/>
      <c r="B380" s="8"/>
    </row>
    <row r="381" spans="1:2">
      <c r="A381" s="7"/>
      <c r="B381" s="8"/>
    </row>
    <row r="382" spans="1:2">
      <c r="A382" s="7"/>
      <c r="B382" s="8"/>
    </row>
    <row r="383" spans="1:2">
      <c r="A383" s="7"/>
      <c r="B383" s="8"/>
    </row>
    <row r="384" spans="1:2">
      <c r="A384" s="7"/>
      <c r="B384" s="8"/>
    </row>
    <row r="385" spans="1:2">
      <c r="A385" s="7"/>
      <c r="B385" s="8"/>
    </row>
    <row r="386" spans="1:2">
      <c r="A386" s="7"/>
      <c r="B386" s="8"/>
    </row>
    <row r="387" spans="1:2">
      <c r="A387" s="7"/>
      <c r="B387" s="8"/>
    </row>
    <row r="388" spans="1:2">
      <c r="A388" s="7"/>
      <c r="B388" s="8"/>
    </row>
    <row r="389" spans="1:2">
      <c r="A389" s="7"/>
      <c r="B389" s="8"/>
    </row>
    <row r="390" spans="1:2">
      <c r="A390" s="7"/>
      <c r="B390" s="8"/>
    </row>
    <row r="391" spans="1:2">
      <c r="A391" s="7"/>
      <c r="B391" s="8"/>
    </row>
    <row r="392" spans="1:2">
      <c r="A392" s="7"/>
      <c r="B392" s="8"/>
    </row>
    <row r="393" spans="1:2">
      <c r="A393" s="7"/>
      <c r="B393" s="8"/>
    </row>
    <row r="394" spans="1:2">
      <c r="A394" s="7"/>
      <c r="B394" s="8"/>
    </row>
    <row r="395" spans="1:2">
      <c r="A395" s="7"/>
      <c r="B395" s="8"/>
    </row>
    <row r="396" spans="1:2">
      <c r="A396" s="7"/>
      <c r="B396" s="8"/>
    </row>
    <row r="397" spans="1:2">
      <c r="A397" s="7"/>
      <c r="B397" s="8"/>
    </row>
    <row r="398" spans="1:2">
      <c r="A398" s="7"/>
      <c r="B398" s="8"/>
    </row>
    <row r="399" spans="1:2">
      <c r="A399" s="7"/>
      <c r="B399" s="8"/>
    </row>
    <row r="400" spans="1:2">
      <c r="A400" s="7"/>
      <c r="B400" s="8"/>
    </row>
    <row r="401" spans="1:2">
      <c r="A401" s="7"/>
      <c r="B401" s="8"/>
    </row>
    <row r="402" spans="1:2">
      <c r="A402" s="7"/>
      <c r="B402" s="8"/>
    </row>
    <row r="403" spans="1:2">
      <c r="A403" s="7"/>
      <c r="B403" s="8"/>
    </row>
    <row r="404" spans="1:2">
      <c r="A404" s="7"/>
      <c r="B404" s="8"/>
    </row>
    <row r="405" spans="1:2">
      <c r="A405" s="7"/>
      <c r="B405" s="8"/>
    </row>
    <row r="406" spans="1:2">
      <c r="A406" s="7"/>
      <c r="B406" s="8"/>
    </row>
    <row r="407" spans="1:2">
      <c r="A407" s="7"/>
      <c r="B407" s="8"/>
    </row>
    <row r="408" spans="1:2">
      <c r="A408" s="7"/>
      <c r="B408" s="8"/>
    </row>
    <row r="409" spans="1:2">
      <c r="A409" s="7"/>
      <c r="B409" s="8"/>
    </row>
    <row r="410" spans="1:2">
      <c r="A410" s="7"/>
      <c r="B410" s="8"/>
    </row>
    <row r="411" spans="1:2">
      <c r="A411" s="7"/>
      <c r="B411" s="8"/>
    </row>
    <row r="412" spans="1:2">
      <c r="A412" s="7"/>
      <c r="B412" s="8"/>
    </row>
    <row r="413" spans="1:2">
      <c r="A413" s="7"/>
      <c r="B413" s="8"/>
    </row>
    <row r="414" spans="1:2">
      <c r="A414" s="7"/>
      <c r="B414" s="8"/>
    </row>
    <row r="415" spans="1:2">
      <c r="A415" s="7"/>
      <c r="B415" s="8"/>
    </row>
    <row r="416" spans="1:2">
      <c r="A416" s="7"/>
      <c r="B416" s="8"/>
    </row>
    <row r="417" spans="1:2">
      <c r="A417" s="7"/>
      <c r="B417" s="8"/>
    </row>
    <row r="418" spans="1:2">
      <c r="A418" s="7"/>
      <c r="B418" s="8"/>
    </row>
    <row r="419" spans="1:2">
      <c r="A419" s="7"/>
      <c r="B419" s="8"/>
    </row>
    <row r="420" spans="1:2">
      <c r="A420" s="7"/>
      <c r="B420" s="8"/>
    </row>
    <row r="421" spans="1:2">
      <c r="A421" s="7"/>
      <c r="B421" s="8"/>
    </row>
    <row r="422" spans="1:2">
      <c r="A422" s="7"/>
      <c r="B422" s="8"/>
    </row>
    <row r="423" spans="1:2">
      <c r="A423" s="7"/>
      <c r="B423" s="8"/>
    </row>
    <row r="424" spans="1:2">
      <c r="A424" s="7"/>
      <c r="B424" s="8"/>
    </row>
    <row r="425" spans="1:2">
      <c r="A425" s="7"/>
      <c r="B425" s="8"/>
    </row>
    <row r="426" spans="1:2">
      <c r="A426" s="7"/>
      <c r="B426" s="8"/>
    </row>
    <row r="427" spans="1:2">
      <c r="A427" s="7"/>
      <c r="B427" s="8"/>
    </row>
    <row r="428" spans="1:2">
      <c r="A428" s="7"/>
      <c r="B428" s="8"/>
    </row>
    <row r="429" spans="1:2">
      <c r="A429" s="7"/>
      <c r="B429" s="8"/>
    </row>
    <row r="430" spans="1:2">
      <c r="A430" s="7"/>
      <c r="B430" s="8"/>
    </row>
    <row r="431" spans="1:2">
      <c r="A431" s="7"/>
      <c r="B431" s="8"/>
    </row>
    <row r="432" spans="1:2">
      <c r="A432" s="7"/>
      <c r="B432" s="8"/>
    </row>
    <row r="433" spans="1:2">
      <c r="A433" s="7"/>
      <c r="B433" s="8"/>
    </row>
    <row r="434" spans="1:2">
      <c r="A434" s="7"/>
      <c r="B434" s="8"/>
    </row>
    <row r="435" spans="1:2">
      <c r="A435" s="7"/>
      <c r="B435" s="8"/>
    </row>
    <row r="436" spans="1:2">
      <c r="A436" s="7"/>
      <c r="B436" s="8"/>
    </row>
    <row r="437" spans="1:2">
      <c r="A437" s="7"/>
      <c r="B437" s="8"/>
    </row>
    <row r="438" spans="1:2">
      <c r="A438" s="7"/>
      <c r="B438" s="8"/>
    </row>
    <row r="439" spans="1:2">
      <c r="A439" s="7"/>
      <c r="B439" s="8"/>
    </row>
    <row r="440" spans="1:2">
      <c r="A440" s="7"/>
      <c r="B440" s="8"/>
    </row>
    <row r="441" spans="1:2">
      <c r="A441" s="7"/>
      <c r="B441" s="8"/>
    </row>
    <row r="442" spans="1:2">
      <c r="A442" s="7"/>
      <c r="B442" s="8"/>
    </row>
    <row r="443" spans="1:2">
      <c r="A443" s="7"/>
      <c r="B443" s="8"/>
    </row>
    <row r="444" spans="1:2">
      <c r="A444" s="7"/>
      <c r="B444" s="8"/>
    </row>
    <row r="445" spans="1:2">
      <c r="A445" s="7"/>
      <c r="B445" s="8"/>
    </row>
    <row r="446" spans="1:2">
      <c r="A446" s="7"/>
      <c r="B446" s="8"/>
    </row>
    <row r="447" spans="1:2">
      <c r="A447" s="7"/>
      <c r="B447" s="8"/>
    </row>
    <row r="448" spans="1:2">
      <c r="A448" s="7"/>
      <c r="B448" s="8"/>
    </row>
    <row r="449" spans="1:2">
      <c r="A449" s="7"/>
      <c r="B449" s="8"/>
    </row>
    <row r="450" spans="1:2">
      <c r="A450" s="7"/>
      <c r="B450" s="8"/>
    </row>
    <row r="451" spans="1:2">
      <c r="A451" s="7"/>
      <c r="B451" s="8"/>
    </row>
    <row r="452" spans="1:2">
      <c r="A452" s="7"/>
      <c r="B452" s="8"/>
    </row>
    <row r="453" spans="1:2">
      <c r="A453" s="7"/>
      <c r="B453" s="8"/>
    </row>
    <row r="454" spans="1:2">
      <c r="A454" s="7"/>
      <c r="B454" s="8"/>
    </row>
    <row r="455" spans="1:2">
      <c r="A455" s="7"/>
      <c r="B455" s="8"/>
    </row>
    <row r="456" spans="1:2">
      <c r="A456" s="7"/>
      <c r="B456" s="8"/>
    </row>
    <row r="457" spans="1:2">
      <c r="A457" s="7"/>
      <c r="B457" s="8"/>
    </row>
    <row r="458" spans="1:2">
      <c r="A458" s="7"/>
      <c r="B458" s="8"/>
    </row>
    <row r="459" spans="1:2">
      <c r="A459" s="7"/>
      <c r="B459" s="8"/>
    </row>
    <row r="460" spans="1:2">
      <c r="A460" s="7"/>
      <c r="B460" s="8"/>
    </row>
    <row r="461" spans="1:2">
      <c r="A461" s="7"/>
      <c r="B461" s="8"/>
    </row>
    <row r="462" spans="1:2">
      <c r="A462" s="7"/>
      <c r="B462" s="8"/>
    </row>
    <row r="463" spans="1:2">
      <c r="A463" s="7"/>
      <c r="B463" s="8"/>
    </row>
    <row r="464" spans="1:2">
      <c r="A464" s="7"/>
      <c r="B464" s="8"/>
    </row>
    <row r="465" spans="1:2">
      <c r="A465" s="7"/>
      <c r="B465" s="8"/>
    </row>
    <row r="466" spans="1:2">
      <c r="A466" s="7"/>
      <c r="B466" s="8"/>
    </row>
    <row r="467" spans="1:2">
      <c r="A467" s="7"/>
      <c r="B467" s="8"/>
    </row>
    <row r="468" spans="1:2">
      <c r="A468" s="7"/>
      <c r="B468" s="8"/>
    </row>
    <row r="469" spans="1:2">
      <c r="A469" s="7"/>
      <c r="B469" s="8"/>
    </row>
    <row r="470" spans="1:2">
      <c r="A470" s="7"/>
      <c r="B470" s="8"/>
    </row>
    <row r="471" spans="1:2">
      <c r="A471" s="7"/>
      <c r="B471" s="8"/>
    </row>
    <row r="472" spans="1:2">
      <c r="A472" s="7"/>
      <c r="B472" s="8"/>
    </row>
    <row r="473" spans="1:2">
      <c r="A473" s="7"/>
      <c r="B473" s="8"/>
    </row>
    <row r="474" spans="1:2">
      <c r="A474" s="7"/>
      <c r="B474" s="8"/>
    </row>
    <row r="475" spans="1:2">
      <c r="A475" s="7"/>
      <c r="B475" s="8"/>
    </row>
    <row r="476" spans="1:2">
      <c r="A476" s="7"/>
      <c r="B476" s="8"/>
    </row>
    <row r="477" spans="1:2">
      <c r="A477" s="7"/>
      <c r="B477" s="8"/>
    </row>
    <row r="478" spans="1:2">
      <c r="A478" s="7"/>
      <c r="B478" s="8"/>
    </row>
    <row r="479" spans="1:2">
      <c r="A479" s="7"/>
      <c r="B479" s="8"/>
    </row>
    <row r="480" spans="1:2">
      <c r="A480" s="7"/>
      <c r="B480" s="8"/>
    </row>
    <row r="481" spans="1:2">
      <c r="A481" s="7"/>
      <c r="B481" s="8"/>
    </row>
    <row r="482" spans="1:2">
      <c r="A482" s="7"/>
      <c r="B482" s="8"/>
    </row>
    <row r="483" spans="1:2">
      <c r="A483" s="7"/>
      <c r="B483" s="8"/>
    </row>
    <row r="484" spans="1:2">
      <c r="A484" s="7"/>
      <c r="B484" s="8"/>
    </row>
    <row r="485" spans="1:2">
      <c r="A485" s="7"/>
      <c r="B485" s="8"/>
    </row>
    <row r="486" spans="1:2">
      <c r="A486" s="7"/>
      <c r="B486" s="8"/>
    </row>
    <row r="487" spans="1:2">
      <c r="A487" s="7"/>
      <c r="B487" s="8"/>
    </row>
    <row r="488" spans="1:2">
      <c r="A488" s="7"/>
      <c r="B488" s="8"/>
    </row>
    <row r="489" spans="1:2">
      <c r="A489" s="7"/>
      <c r="B489" s="8"/>
    </row>
    <row r="490" spans="1:2">
      <c r="A490" s="7"/>
      <c r="B490" s="8"/>
    </row>
    <row r="491" spans="1:2">
      <c r="A491" s="7"/>
      <c r="B491" s="8"/>
    </row>
    <row r="492" spans="1:2">
      <c r="A492" s="7"/>
      <c r="B492" s="8"/>
    </row>
    <row r="493" spans="1:2">
      <c r="A493" s="7"/>
      <c r="B493" s="8"/>
    </row>
    <row r="494" spans="1:2">
      <c r="A494" s="7"/>
      <c r="B494" s="8"/>
    </row>
    <row r="495" spans="1:2">
      <c r="A495" s="7"/>
      <c r="B495" s="8"/>
    </row>
    <row r="496" spans="1:2">
      <c r="A496" s="7"/>
      <c r="B496" s="8"/>
    </row>
    <row r="497" spans="1:2">
      <c r="A497" s="7"/>
      <c r="B497" s="8"/>
    </row>
    <row r="498" spans="1:2">
      <c r="A498" s="7"/>
      <c r="B498" s="8"/>
    </row>
    <row r="499" spans="1:2">
      <c r="A499" s="7"/>
      <c r="B499" s="8"/>
    </row>
    <row r="500" spans="1:2">
      <c r="A500" s="7"/>
      <c r="B500" s="8"/>
    </row>
    <row r="501" spans="1:2">
      <c r="A501" s="7"/>
      <c r="B501" s="8"/>
    </row>
    <row r="502" spans="1:2">
      <c r="A502" s="7"/>
      <c r="B502" s="8"/>
    </row>
    <row r="503" spans="1:2">
      <c r="A503" s="7"/>
      <c r="B503" s="8"/>
    </row>
    <row r="504" spans="1:2">
      <c r="A504" s="7"/>
      <c r="B504" s="8"/>
    </row>
    <row r="505" spans="1:2">
      <c r="A505" s="7"/>
      <c r="B505" s="8"/>
    </row>
    <row r="506" spans="1:2">
      <c r="A506" s="7"/>
      <c r="B506" s="8"/>
    </row>
    <row r="507" spans="1:2">
      <c r="A507" s="7"/>
      <c r="B507" s="8"/>
    </row>
    <row r="508" spans="1:2">
      <c r="A508" s="7"/>
      <c r="B508" s="8"/>
    </row>
    <row r="509" spans="1:2">
      <c r="A509" s="7"/>
      <c r="B509" s="8"/>
    </row>
    <row r="510" spans="1:2">
      <c r="A510" s="7"/>
      <c r="B510" s="8"/>
    </row>
    <row r="511" spans="1:2">
      <c r="A511" s="7"/>
      <c r="B511" s="8"/>
    </row>
    <row r="512" spans="1:2">
      <c r="A512" s="7"/>
      <c r="B512" s="8"/>
    </row>
    <row r="513" spans="1:2">
      <c r="A513" s="7"/>
      <c r="B513" s="8"/>
    </row>
    <row r="514" spans="1:2">
      <c r="A514" s="7"/>
      <c r="B514" s="8"/>
    </row>
    <row r="515" spans="1:2">
      <c r="A515" s="7"/>
      <c r="B515" s="8"/>
    </row>
    <row r="516" spans="1:2">
      <c r="A516" s="7"/>
      <c r="B516" s="8"/>
    </row>
    <row r="517" spans="1:2">
      <c r="A517" s="7"/>
      <c r="B517" s="8"/>
    </row>
    <row r="518" spans="1:2">
      <c r="A518" s="7"/>
      <c r="B518" s="8"/>
    </row>
    <row r="519" spans="1:2">
      <c r="A519" s="7"/>
      <c r="B519" s="8"/>
    </row>
    <row r="520" spans="1:2">
      <c r="A520" s="7"/>
      <c r="B520" s="8"/>
    </row>
    <row r="521" spans="1:2">
      <c r="A521" s="7"/>
      <c r="B521" s="8"/>
    </row>
    <row r="522" spans="1:2">
      <c r="A522" s="7"/>
      <c r="B522" s="8"/>
    </row>
    <row r="523" spans="1:2">
      <c r="A523" s="7"/>
      <c r="B523" s="8"/>
    </row>
    <row r="524" spans="1:2">
      <c r="A524" s="7"/>
      <c r="B524" s="8"/>
    </row>
    <row r="525" spans="1:2">
      <c r="A525" s="7"/>
      <c r="B525" s="8"/>
    </row>
    <row r="526" spans="1:2">
      <c r="A526" s="7"/>
      <c r="B526" s="8"/>
    </row>
    <row r="527" spans="1:2">
      <c r="A527" s="7"/>
      <c r="B527" s="8"/>
    </row>
    <row r="528" spans="1:2">
      <c r="A528" s="7"/>
      <c r="B528" s="8"/>
    </row>
    <row r="529" spans="1:2">
      <c r="A529" s="7"/>
      <c r="B529" s="8"/>
    </row>
    <row r="530" spans="1:2">
      <c r="A530" s="7"/>
      <c r="B530" s="8"/>
    </row>
    <row r="531" spans="1:2">
      <c r="A531" s="7"/>
      <c r="B531" s="8"/>
    </row>
    <row r="532" spans="1:2">
      <c r="A532" s="7"/>
      <c r="B532" s="8"/>
    </row>
    <row r="533" spans="1:2">
      <c r="A533" s="7"/>
      <c r="B533" s="8"/>
    </row>
    <row r="534" spans="1:2">
      <c r="A534" s="7"/>
      <c r="B534" s="8"/>
    </row>
    <row r="535" spans="1:2">
      <c r="A535" s="7"/>
      <c r="B535" s="8"/>
    </row>
    <row r="536" spans="1:2">
      <c r="A536" s="7"/>
      <c r="B536" s="8"/>
    </row>
    <row r="537" spans="1:2">
      <c r="A537" s="7"/>
      <c r="B537" s="8"/>
    </row>
    <row r="538" spans="1:2">
      <c r="A538" s="7"/>
      <c r="B538" s="8"/>
    </row>
    <row r="539" spans="1:2">
      <c r="A539" s="7"/>
      <c r="B539" s="8"/>
    </row>
    <row r="540" spans="1:2">
      <c r="A540" s="7"/>
      <c r="B540" s="8"/>
    </row>
    <row r="541" spans="1:2">
      <c r="A541" s="7"/>
      <c r="B541" s="8"/>
    </row>
    <row r="542" spans="1:2">
      <c r="A542" s="7"/>
      <c r="B542" s="8"/>
    </row>
    <row r="543" spans="1:2">
      <c r="A543" s="7"/>
      <c r="B543" s="8"/>
    </row>
    <row r="544" spans="1:2">
      <c r="A544" s="7"/>
      <c r="B544" s="8"/>
    </row>
    <row r="545" spans="1:2">
      <c r="A545" s="7"/>
      <c r="B545" s="8"/>
    </row>
    <row r="546" spans="1:2">
      <c r="A546" s="7"/>
      <c r="B546" s="8"/>
    </row>
    <row r="547" spans="1:2">
      <c r="A547" s="7"/>
      <c r="B547" s="8"/>
    </row>
    <row r="548" spans="1:2">
      <c r="A548" s="7"/>
      <c r="B548" s="8"/>
    </row>
    <row r="549" spans="1:2">
      <c r="A549" s="7"/>
      <c r="B549" s="8"/>
    </row>
    <row r="550" spans="1:2">
      <c r="A550" s="7"/>
      <c r="B550" s="8"/>
    </row>
    <row r="551" spans="1:2">
      <c r="A551" s="7"/>
      <c r="B551" s="8"/>
    </row>
    <row r="552" spans="1:2">
      <c r="A552" s="7"/>
      <c r="B552" s="8"/>
    </row>
    <row r="553" spans="1:2">
      <c r="A553" s="7"/>
      <c r="B553" s="8"/>
    </row>
    <row r="554" spans="1:2">
      <c r="A554" s="7"/>
      <c r="B554" s="8"/>
    </row>
    <row r="555" spans="1:2">
      <c r="A555" s="7"/>
      <c r="B555" s="8"/>
    </row>
    <row r="556" spans="1:2">
      <c r="A556" s="7"/>
      <c r="B556" s="8"/>
    </row>
    <row r="557" spans="1:2">
      <c r="A557" s="7"/>
      <c r="B557" s="8"/>
    </row>
    <row r="558" spans="1:2">
      <c r="A558" s="7"/>
      <c r="B558" s="8"/>
    </row>
    <row r="559" spans="1:2">
      <c r="A559" s="7"/>
      <c r="B559" s="8"/>
    </row>
    <row r="560" spans="1:2">
      <c r="A560" s="7"/>
      <c r="B560" s="8"/>
    </row>
    <row r="561" spans="1:2">
      <c r="A561" s="7"/>
      <c r="B561" s="8"/>
    </row>
    <row r="562" spans="1:2">
      <c r="A562" s="7"/>
      <c r="B562" s="8"/>
    </row>
    <row r="563" spans="1:2">
      <c r="A563" s="7"/>
      <c r="B563" s="8"/>
    </row>
    <row r="564" spans="1:2">
      <c r="A564" s="7"/>
      <c r="B564" s="8"/>
    </row>
    <row r="565" spans="1:2">
      <c r="A565" s="7"/>
      <c r="B565" s="8"/>
    </row>
    <row r="566" spans="1:2">
      <c r="A566" s="7"/>
      <c r="B566" s="8"/>
    </row>
    <row r="567" spans="1:2">
      <c r="A567" s="7"/>
      <c r="B567" s="8"/>
    </row>
    <row r="568" spans="1:2">
      <c r="A568" s="7"/>
      <c r="B568" s="8"/>
    </row>
    <row r="569" spans="1:2">
      <c r="A569" s="7"/>
      <c r="B569" s="8"/>
    </row>
    <row r="570" spans="1:2">
      <c r="A570" s="7"/>
      <c r="B570" s="8"/>
    </row>
    <row r="571" spans="1:2">
      <c r="A571" s="7"/>
      <c r="B571" s="8"/>
    </row>
    <row r="572" spans="1:2">
      <c r="A572" s="7"/>
      <c r="B572" s="8"/>
    </row>
    <row r="573" spans="1:2">
      <c r="A573" s="7"/>
      <c r="B573" s="8"/>
    </row>
    <row r="574" spans="1:2">
      <c r="A574" s="7"/>
      <c r="B574" s="8"/>
    </row>
    <row r="575" spans="1:2">
      <c r="A575" s="7"/>
      <c r="B575" s="8"/>
    </row>
    <row r="576" spans="1:2">
      <c r="A576" s="7"/>
      <c r="B576" s="8"/>
    </row>
    <row r="577" spans="1:2">
      <c r="A577" s="7"/>
      <c r="B577" s="8"/>
    </row>
    <row r="578" spans="1:2">
      <c r="A578" s="7"/>
      <c r="B578" s="8"/>
    </row>
    <row r="579" spans="1:2">
      <c r="A579" s="7"/>
      <c r="B579" s="8"/>
    </row>
    <row r="580" spans="1:2">
      <c r="A580" s="7"/>
      <c r="B580" s="8"/>
    </row>
    <row r="581" spans="1:2">
      <c r="A581" s="7"/>
      <c r="B581" s="8"/>
    </row>
    <row r="582" spans="1:2">
      <c r="A582" s="7"/>
      <c r="B582" s="8"/>
    </row>
    <row r="583" spans="1:2">
      <c r="A583" s="7"/>
      <c r="B583" s="8"/>
    </row>
    <row r="584" spans="1:2">
      <c r="A584" s="7"/>
      <c r="B584" s="8"/>
    </row>
    <row r="585" spans="1:2">
      <c r="A585" s="7"/>
      <c r="B585" s="8"/>
    </row>
    <row r="586" spans="1:2">
      <c r="A586" s="7"/>
      <c r="B586" s="8"/>
    </row>
    <row r="587" spans="1:2">
      <c r="A587" s="7"/>
      <c r="B587" s="8"/>
    </row>
    <row r="588" spans="1:2">
      <c r="A588" s="7"/>
      <c r="B588" s="8"/>
    </row>
    <row r="589" spans="1:2">
      <c r="A589" s="7"/>
      <c r="B589" s="8"/>
    </row>
    <row r="590" spans="1:2">
      <c r="A590" s="7"/>
      <c r="B590" s="8"/>
    </row>
    <row r="591" spans="1:2">
      <c r="A591" s="7"/>
      <c r="B591" s="8"/>
    </row>
    <row r="592" spans="1:2">
      <c r="A592" s="7"/>
      <c r="B592" s="8"/>
    </row>
    <row r="593" spans="1:2">
      <c r="A593" s="7"/>
      <c r="B593" s="8"/>
    </row>
    <row r="594" spans="1:2">
      <c r="A594" s="7"/>
      <c r="B594" s="8"/>
    </row>
    <row r="595" spans="1:2">
      <c r="A595" s="7"/>
      <c r="B595" s="8"/>
    </row>
    <row r="596" spans="1:2">
      <c r="A596" s="7"/>
      <c r="B596" s="8"/>
    </row>
    <row r="597" spans="1:2">
      <c r="A597" s="7"/>
      <c r="B597" s="8"/>
    </row>
    <row r="598" spans="1:2">
      <c r="A598" s="7"/>
      <c r="B598" s="8"/>
    </row>
    <row r="599" spans="1:2">
      <c r="A599" s="7"/>
      <c r="B599" s="8"/>
    </row>
    <row r="600" spans="1:2">
      <c r="A600" s="7"/>
      <c r="B600" s="8"/>
    </row>
    <row r="601" spans="1:2">
      <c r="A601" s="7"/>
      <c r="B601" s="8"/>
    </row>
    <row r="602" spans="1:2">
      <c r="A602" s="7"/>
      <c r="B602" s="8"/>
    </row>
    <row r="603" spans="1:2">
      <c r="A603" s="7"/>
      <c r="B603" s="8"/>
    </row>
    <row r="604" spans="1:2">
      <c r="A604" s="7"/>
      <c r="B604" s="8"/>
    </row>
    <row r="605" spans="1:2">
      <c r="A605" s="7"/>
      <c r="B605" s="8"/>
    </row>
    <row r="606" spans="1:2">
      <c r="A606" s="7"/>
      <c r="B606" s="8"/>
    </row>
    <row r="607" spans="1:2">
      <c r="A607" s="7"/>
      <c r="B607" s="8"/>
    </row>
    <row r="608" spans="1:2">
      <c r="A608" s="7"/>
      <c r="B608" s="8"/>
    </row>
    <row r="609" spans="1:2">
      <c r="A609" s="7"/>
      <c r="B609" s="8"/>
    </row>
    <row r="610" spans="1:2">
      <c r="A610" s="7"/>
      <c r="B610" s="8"/>
    </row>
    <row r="611" spans="1:2">
      <c r="A611" s="7"/>
      <c r="B611" s="8"/>
    </row>
    <row r="612" spans="1:2">
      <c r="A612" s="7"/>
      <c r="B612" s="8"/>
    </row>
    <row r="613" spans="1:2">
      <c r="A613" s="7"/>
      <c r="B613" s="8"/>
    </row>
    <row r="614" spans="1:2">
      <c r="A614" s="7"/>
      <c r="B614" s="8"/>
    </row>
    <row r="615" spans="1:2">
      <c r="A615" s="7"/>
      <c r="B615" s="8"/>
    </row>
    <row r="616" spans="1:2">
      <c r="A616" s="7"/>
      <c r="B616" s="8"/>
    </row>
    <row r="617" spans="1:2">
      <c r="A617" s="7"/>
      <c r="B617" s="8"/>
    </row>
    <row r="618" spans="1:2">
      <c r="A618" s="7"/>
      <c r="B618" s="8"/>
    </row>
    <row r="619" spans="1:2">
      <c r="A619" s="7"/>
      <c r="B619" s="8"/>
    </row>
    <row r="620" spans="1:2">
      <c r="A620" s="7"/>
      <c r="B620" s="8"/>
    </row>
    <row r="621" spans="1:2">
      <c r="A621" s="7"/>
      <c r="B621" s="8"/>
    </row>
    <row r="622" spans="1:2">
      <c r="A622" s="7"/>
      <c r="B622" s="8"/>
    </row>
    <row r="623" spans="1:2">
      <c r="A623" s="7"/>
      <c r="B623" s="8"/>
    </row>
    <row r="624" spans="1:2">
      <c r="A624" s="7"/>
      <c r="B624" s="8"/>
    </row>
    <row r="625" spans="1:2">
      <c r="A625" s="7"/>
      <c r="B625" s="8"/>
    </row>
    <row r="626" spans="1:2">
      <c r="A626" s="7"/>
      <c r="B626" s="8"/>
    </row>
    <row r="627" spans="1:2">
      <c r="A627" s="7"/>
      <c r="B627" s="8"/>
    </row>
    <row r="628" spans="1:2">
      <c r="A628" s="7"/>
      <c r="B628" s="8"/>
    </row>
    <row r="629" spans="1:2">
      <c r="A629" s="7"/>
      <c r="B629" s="8"/>
    </row>
    <row r="630" spans="1:2">
      <c r="A630" s="7"/>
      <c r="B630" s="8"/>
    </row>
    <row r="631" spans="1:2">
      <c r="A631" s="7"/>
      <c r="B631" s="8"/>
    </row>
    <row r="632" spans="1:2">
      <c r="A632" s="7"/>
      <c r="B632" s="8"/>
    </row>
    <row r="633" spans="1:2">
      <c r="A633" s="7"/>
      <c r="B633" s="8"/>
    </row>
    <row r="634" spans="1:2">
      <c r="A634" s="7"/>
      <c r="B634" s="8"/>
    </row>
    <row r="635" spans="1:2">
      <c r="A635" s="7"/>
      <c r="B635" s="8"/>
    </row>
    <row r="636" spans="1:2">
      <c r="A636" s="7"/>
      <c r="B636" s="8"/>
    </row>
    <row r="637" spans="1:2">
      <c r="A637" s="7"/>
      <c r="B637" s="8"/>
    </row>
    <row r="638" spans="1:2">
      <c r="A638" s="7"/>
      <c r="B638" s="8"/>
    </row>
    <row r="639" spans="1:2">
      <c r="A639" s="7"/>
      <c r="B639" s="8"/>
    </row>
    <row r="640" spans="1:2">
      <c r="A640" s="7"/>
      <c r="B640" s="8"/>
    </row>
    <row r="641" spans="1:2">
      <c r="A641" s="7"/>
      <c r="B641" s="8"/>
    </row>
    <row r="642" spans="1:2">
      <c r="A642" s="7"/>
      <c r="B642" s="8"/>
    </row>
    <row r="643" spans="1:2">
      <c r="A643" s="7"/>
      <c r="B643" s="8"/>
    </row>
    <row r="644" spans="1:2">
      <c r="A644" s="7"/>
      <c r="B644" s="8"/>
    </row>
    <row r="645" spans="1:2">
      <c r="A645" s="7"/>
      <c r="B645" s="8"/>
    </row>
    <row r="646" spans="1:2">
      <c r="A646" s="7"/>
      <c r="B646" s="8"/>
    </row>
    <row r="647" spans="1:2">
      <c r="A647" s="7"/>
      <c r="B647" s="8"/>
    </row>
    <row r="648" spans="1:2">
      <c r="A648" s="7"/>
      <c r="B648" s="8"/>
    </row>
    <row r="649" spans="1:2">
      <c r="A649" s="7"/>
      <c r="B649" s="8"/>
    </row>
    <row r="650" spans="1:2">
      <c r="A650" s="7"/>
      <c r="B650" s="8"/>
    </row>
    <row r="651" spans="1:2">
      <c r="A651" s="7"/>
      <c r="B651" s="8"/>
    </row>
    <row r="652" spans="1:2">
      <c r="A652" s="7"/>
      <c r="B652" s="8"/>
    </row>
    <row r="653" spans="1:2">
      <c r="A653" s="7"/>
      <c r="B653" s="8"/>
    </row>
    <row r="654" spans="1:2">
      <c r="A654" s="7"/>
      <c r="B654" s="8"/>
    </row>
    <row r="655" spans="1:2">
      <c r="A655" s="7"/>
      <c r="B655" s="8"/>
    </row>
    <row r="656" spans="1:2">
      <c r="A656" s="7"/>
      <c r="B656" s="8"/>
    </row>
    <row r="657" spans="1:2">
      <c r="A657" s="7"/>
      <c r="B657" s="8"/>
    </row>
    <row r="658" spans="1:2">
      <c r="A658" s="7"/>
      <c r="B658" s="8"/>
    </row>
    <row r="659" spans="1:2">
      <c r="A659" s="7"/>
      <c r="B659" s="8"/>
    </row>
    <row r="660" spans="1:2">
      <c r="A660" s="7"/>
      <c r="B660" s="8"/>
    </row>
    <row r="661" spans="1:2">
      <c r="A661" s="7"/>
      <c r="B661" s="8"/>
    </row>
    <row r="662" spans="1:2">
      <c r="A662" s="7"/>
      <c r="B662" s="8"/>
    </row>
    <row r="663" spans="1:2">
      <c r="A663" s="7"/>
      <c r="B663" s="8"/>
    </row>
    <row r="664" spans="1:2">
      <c r="A664" s="7"/>
      <c r="B664" s="8"/>
    </row>
    <row r="665" spans="1:2">
      <c r="A665" s="7"/>
      <c r="B665" s="8"/>
    </row>
    <row r="666" spans="1:2">
      <c r="A666" s="7"/>
      <c r="B666" s="8"/>
    </row>
    <row r="667" spans="1:2">
      <c r="A667" s="7"/>
      <c r="B667" s="8"/>
    </row>
    <row r="668" spans="1:2">
      <c r="A668" s="7"/>
      <c r="B668" s="8"/>
    </row>
    <row r="669" spans="1:2">
      <c r="A669" s="7"/>
      <c r="B669" s="8"/>
    </row>
    <row r="670" spans="1:2">
      <c r="A670" s="7"/>
      <c r="B670" s="8"/>
    </row>
    <row r="671" spans="1:2">
      <c r="A671" s="7"/>
      <c r="B671" s="8"/>
    </row>
    <row r="672" spans="1:2">
      <c r="A672" s="7"/>
      <c r="B672" s="8"/>
    </row>
    <row r="673" spans="1:2">
      <c r="A673" s="7"/>
      <c r="B673" s="8"/>
    </row>
    <row r="674" spans="1:2">
      <c r="A674" s="7"/>
      <c r="B674" s="8"/>
    </row>
    <row r="675" spans="1:2">
      <c r="A675" s="7"/>
      <c r="B675" s="8"/>
    </row>
    <row r="676" spans="1:2">
      <c r="A676" s="7"/>
      <c r="B676" s="8"/>
    </row>
    <row r="677" spans="1:2">
      <c r="A677" s="7"/>
      <c r="B677" s="8"/>
    </row>
    <row r="678" spans="1:2">
      <c r="A678" s="7"/>
      <c r="B678" s="8"/>
    </row>
    <row r="679" spans="1:2">
      <c r="A679" s="7"/>
      <c r="B679" s="8"/>
    </row>
    <row r="680" spans="1:2">
      <c r="A680" s="7"/>
      <c r="B680" s="8"/>
    </row>
    <row r="681" spans="1:2">
      <c r="A681" s="7"/>
      <c r="B681" s="8"/>
    </row>
    <row r="682" spans="1:2">
      <c r="A682" s="7"/>
      <c r="B682" s="8"/>
    </row>
    <row r="683" spans="1:2">
      <c r="A683" s="7"/>
      <c r="B683" s="8"/>
    </row>
    <row r="684" spans="1:2">
      <c r="A684" s="7"/>
      <c r="B684" s="8"/>
    </row>
    <row r="685" spans="1:2">
      <c r="A685" s="7"/>
      <c r="B685" s="8"/>
    </row>
    <row r="686" spans="1:2">
      <c r="A686" s="7"/>
      <c r="B686" s="8"/>
    </row>
    <row r="687" spans="1:2">
      <c r="A687" s="7"/>
      <c r="B687" s="8"/>
    </row>
    <row r="688" spans="1:2">
      <c r="A688" s="7"/>
      <c r="B688" s="8"/>
    </row>
    <row r="689" spans="1:2">
      <c r="A689" s="7"/>
      <c r="B689" s="8"/>
    </row>
    <row r="690" spans="1:2">
      <c r="A690" s="7"/>
      <c r="B690" s="8"/>
    </row>
    <row r="691" spans="1:2">
      <c r="A691" s="7"/>
      <c r="B691" s="8"/>
    </row>
    <row r="692" spans="1:2">
      <c r="A692" s="7"/>
      <c r="B692" s="8"/>
    </row>
    <row r="693" spans="1:2">
      <c r="A693" s="7"/>
      <c r="B693" s="8"/>
    </row>
    <row r="694" spans="1:2">
      <c r="A694" s="7"/>
      <c r="B694" s="8"/>
    </row>
    <row r="695" spans="1:2">
      <c r="A695" s="7"/>
      <c r="B695" s="8"/>
    </row>
    <row r="696" spans="1:2">
      <c r="A696" s="7"/>
      <c r="B696" s="8"/>
    </row>
    <row r="697" spans="1:2">
      <c r="A697" s="7"/>
      <c r="B697" s="8"/>
    </row>
    <row r="698" spans="1:2">
      <c r="A698" s="7"/>
      <c r="B698" s="8"/>
    </row>
    <row r="699" spans="1:2">
      <c r="A699" s="7"/>
      <c r="B699" s="8"/>
    </row>
    <row r="700" spans="1:2">
      <c r="A700" s="7"/>
      <c r="B700" s="8"/>
    </row>
    <row r="701" spans="1:2">
      <c r="A701" s="7"/>
      <c r="B701" s="8"/>
    </row>
    <row r="702" spans="1:2">
      <c r="A702" s="7"/>
      <c r="B702" s="8"/>
    </row>
    <row r="703" spans="1:2">
      <c r="A703" s="7"/>
      <c r="B703" s="8"/>
    </row>
    <row r="704" spans="1:2">
      <c r="A704" s="7"/>
      <c r="B704" s="8"/>
    </row>
    <row r="705" spans="1:2">
      <c r="A705" s="7"/>
      <c r="B705" s="8"/>
    </row>
    <row r="706" spans="1:2">
      <c r="A706" s="7"/>
      <c r="B706" s="8"/>
    </row>
    <row r="707" spans="1:2">
      <c r="A707" s="7"/>
      <c r="B707" s="8"/>
    </row>
    <row r="708" spans="1:2">
      <c r="A708" s="7"/>
      <c r="B708" s="8"/>
    </row>
    <row r="709" spans="1:2">
      <c r="A709" s="7"/>
      <c r="B709" s="8"/>
    </row>
    <row r="710" spans="1:2">
      <c r="A710" s="7"/>
      <c r="B710" s="8"/>
    </row>
    <row r="711" spans="1:2">
      <c r="A711" s="7"/>
      <c r="B711" s="8"/>
    </row>
    <row r="712" spans="1:2">
      <c r="A712" s="7"/>
      <c r="B712" s="8"/>
    </row>
    <row r="713" spans="1:2">
      <c r="A713" s="7"/>
      <c r="B713" s="8"/>
    </row>
    <row r="714" spans="1:2">
      <c r="A714" s="7"/>
      <c r="B714" s="8"/>
    </row>
    <row r="715" spans="1:2">
      <c r="A715" s="7"/>
      <c r="B715" s="8"/>
    </row>
    <row r="716" spans="1:2">
      <c r="A716" s="7"/>
      <c r="B716" s="8"/>
    </row>
    <row r="717" spans="1:2">
      <c r="A717" s="7"/>
      <c r="B717" s="8"/>
    </row>
    <row r="718" spans="1:2">
      <c r="A718" s="7"/>
      <c r="B718" s="8"/>
    </row>
    <row r="719" spans="1:2">
      <c r="A719" s="7"/>
      <c r="B719" s="8"/>
    </row>
    <row r="720" spans="1:2">
      <c r="A720" s="7"/>
      <c r="B720" s="8"/>
    </row>
    <row r="721" spans="1:2">
      <c r="A721" s="7"/>
      <c r="B721" s="8"/>
    </row>
    <row r="722" spans="1:2">
      <c r="A722" s="7"/>
      <c r="B722" s="8"/>
    </row>
    <row r="723" spans="1:2">
      <c r="A723" s="7"/>
      <c r="B723" s="8"/>
    </row>
    <row r="724" spans="1:2">
      <c r="A724" s="7"/>
      <c r="B724" s="8"/>
    </row>
    <row r="725" spans="1:2">
      <c r="A725" s="7"/>
      <c r="B725" s="8"/>
    </row>
    <row r="726" spans="1:2">
      <c r="A726" s="7"/>
      <c r="B726" s="8"/>
    </row>
    <row r="727" spans="1:2">
      <c r="A727" s="7"/>
      <c r="B727" s="8"/>
    </row>
    <row r="728" spans="1:2">
      <c r="A728" s="7"/>
      <c r="B728" s="8"/>
    </row>
    <row r="729" spans="1:2">
      <c r="A729" s="7"/>
      <c r="B729" s="8"/>
    </row>
    <row r="730" spans="1:2">
      <c r="A730" s="7"/>
      <c r="B730" s="8"/>
    </row>
    <row r="731" spans="1:2">
      <c r="A731" s="7"/>
      <c r="B731" s="8"/>
    </row>
    <row r="732" spans="1:2">
      <c r="A732" s="7"/>
      <c r="B732" s="8"/>
    </row>
    <row r="733" spans="1:2">
      <c r="A733" s="7"/>
      <c r="B733" s="8"/>
    </row>
    <row r="734" spans="1:2">
      <c r="A734" s="7"/>
      <c r="B734" s="8"/>
    </row>
    <row r="735" spans="1:2">
      <c r="A735" s="7"/>
      <c r="B735" s="8"/>
    </row>
    <row r="736" spans="1:2">
      <c r="A736" s="7"/>
      <c r="B736" s="8"/>
    </row>
    <row r="737" spans="1:2">
      <c r="A737" s="7"/>
      <c r="B737" s="8"/>
    </row>
    <row r="738" spans="1:2">
      <c r="A738" s="7"/>
      <c r="B738" s="8"/>
    </row>
    <row r="739" spans="1:2">
      <c r="A739" s="7"/>
      <c r="B739" s="8"/>
    </row>
    <row r="740" spans="1:2">
      <c r="A740" s="7"/>
      <c r="B740" s="8"/>
    </row>
    <row r="741" spans="1:2">
      <c r="A741" s="7"/>
      <c r="B741" s="8"/>
    </row>
    <row r="742" spans="1:2">
      <c r="A742" s="7"/>
      <c r="B742" s="8"/>
    </row>
    <row r="743" spans="1:2">
      <c r="A743" s="7"/>
      <c r="B743" s="8"/>
    </row>
    <row r="744" spans="1:2">
      <c r="A744" s="7"/>
      <c r="B744" s="8"/>
    </row>
    <row r="745" spans="1:2">
      <c r="A745" s="7"/>
      <c r="B745" s="8"/>
    </row>
    <row r="746" spans="1:2">
      <c r="A746" s="7"/>
      <c r="B746" s="8"/>
    </row>
    <row r="747" spans="1:2">
      <c r="A747" s="7"/>
      <c r="B747" s="8"/>
    </row>
    <row r="748" spans="1:2">
      <c r="A748" s="7"/>
      <c r="B748" s="8"/>
    </row>
    <row r="749" spans="1:2">
      <c r="A749" s="7"/>
      <c r="B749" s="8"/>
    </row>
    <row r="750" spans="1:2">
      <c r="A750" s="7"/>
      <c r="B750" s="8"/>
    </row>
    <row r="751" spans="1:2">
      <c r="A751" s="7"/>
      <c r="B751" s="8"/>
    </row>
    <row r="752" spans="1:2">
      <c r="A752" s="7"/>
      <c r="B752" s="8"/>
    </row>
    <row r="753" spans="1:2">
      <c r="A753" s="7"/>
      <c r="B753" s="8"/>
    </row>
    <row r="754" spans="1:2">
      <c r="A754" s="7"/>
      <c r="B754" s="8"/>
    </row>
    <row r="755" spans="1:2">
      <c r="A755" s="7"/>
      <c r="B755" s="8"/>
    </row>
    <row r="756" spans="1:2">
      <c r="A756" s="7"/>
      <c r="B756" s="8"/>
    </row>
    <row r="757" spans="1:2">
      <c r="A757" s="7"/>
      <c r="B757" s="8"/>
    </row>
    <row r="758" spans="1:2">
      <c r="A758" s="7"/>
      <c r="B758" s="8"/>
    </row>
    <row r="759" spans="1:2">
      <c r="A759" s="7"/>
      <c r="B759" s="8"/>
    </row>
    <row r="760" spans="1:2">
      <c r="A760" s="7"/>
      <c r="B760" s="8"/>
    </row>
    <row r="761" spans="1:2">
      <c r="A761" s="7"/>
      <c r="B761" s="8"/>
    </row>
    <row r="762" spans="1:2">
      <c r="A762" s="7"/>
      <c r="B762" s="8"/>
    </row>
    <row r="763" spans="1:2">
      <c r="A763" s="7"/>
      <c r="B763" s="8"/>
    </row>
    <row r="764" spans="1:2">
      <c r="A764" s="7"/>
      <c r="B764" s="8"/>
    </row>
    <row r="765" spans="1:2">
      <c r="A765" s="7"/>
      <c r="B765" s="8"/>
    </row>
    <row r="766" spans="1:2">
      <c r="A766" s="7"/>
      <c r="B766" s="8"/>
    </row>
    <row r="767" spans="1:2">
      <c r="A767" s="7"/>
      <c r="B767" s="8"/>
    </row>
    <row r="768" spans="1:2">
      <c r="A768" s="7"/>
      <c r="B768" s="8"/>
    </row>
    <row r="769" spans="1:2">
      <c r="A769" s="7"/>
      <c r="B769" s="8"/>
    </row>
    <row r="770" spans="1:2">
      <c r="A770" s="7"/>
      <c r="B770" s="8"/>
    </row>
    <row r="771" spans="1:2">
      <c r="A771" s="7"/>
      <c r="B771" s="8"/>
    </row>
    <row r="772" spans="1:2">
      <c r="A772" s="7"/>
      <c r="B772" s="8"/>
    </row>
    <row r="773" spans="1:2">
      <c r="A773" s="7"/>
      <c r="B773" s="8"/>
    </row>
    <row r="774" spans="1:2">
      <c r="A774" s="7"/>
      <c r="B774" s="8"/>
    </row>
    <row r="775" spans="1:2">
      <c r="A775" s="7"/>
      <c r="B775" s="8"/>
    </row>
    <row r="776" spans="1:2">
      <c r="A776" s="7"/>
      <c r="B776" s="8"/>
    </row>
    <row r="777" spans="1:2">
      <c r="A777" s="7"/>
      <c r="B777" s="8"/>
    </row>
    <row r="778" spans="1:2">
      <c r="A778" s="7"/>
      <c r="B778" s="8"/>
    </row>
    <row r="779" spans="1:2">
      <c r="A779" s="7"/>
      <c r="B779" s="8"/>
    </row>
    <row r="780" spans="1:2">
      <c r="A780" s="7"/>
      <c r="B780" s="8"/>
    </row>
    <row r="781" spans="1:2">
      <c r="A781" s="7"/>
      <c r="B781" s="8"/>
    </row>
    <row r="782" spans="1:2">
      <c r="A782" s="7"/>
      <c r="B782" s="8"/>
    </row>
    <row r="783" spans="1:2">
      <c r="A783" s="7"/>
      <c r="B783" s="8"/>
    </row>
    <row r="784" spans="1:2">
      <c r="A784" s="7"/>
      <c r="B784" s="8"/>
    </row>
    <row r="785" spans="1:2">
      <c r="A785" s="7"/>
      <c r="B785" s="8"/>
    </row>
    <row r="786" spans="1:2">
      <c r="A786" s="7"/>
      <c r="B786" s="8"/>
    </row>
    <row r="787" spans="1:2">
      <c r="A787" s="7"/>
      <c r="B787" s="8"/>
    </row>
    <row r="788" spans="1:2">
      <c r="A788" s="7"/>
      <c r="B788" s="8"/>
    </row>
    <row r="789" spans="1:2">
      <c r="A789" s="7"/>
      <c r="B789" s="8"/>
    </row>
    <row r="790" spans="1:2">
      <c r="A790" s="7"/>
      <c r="B790" s="8"/>
    </row>
    <row r="791" spans="1:2">
      <c r="A791" s="7"/>
      <c r="B791" s="8"/>
    </row>
    <row r="792" spans="1:2">
      <c r="A792" s="7"/>
      <c r="B792" s="8"/>
    </row>
    <row r="793" spans="1:2">
      <c r="A793" s="7"/>
      <c r="B793" s="8"/>
    </row>
    <row r="794" spans="1:2">
      <c r="A794" s="7"/>
      <c r="B794" s="8"/>
    </row>
    <row r="795" spans="1:2">
      <c r="A795" s="7"/>
      <c r="B795" s="8"/>
    </row>
    <row r="796" spans="1:2">
      <c r="A796" s="7"/>
      <c r="B796" s="8"/>
    </row>
    <row r="797" spans="1:2">
      <c r="A797" s="7"/>
      <c r="B797" s="8"/>
    </row>
    <row r="798" spans="1:2">
      <c r="A798" s="7"/>
      <c r="B798" s="8"/>
    </row>
    <row r="799" spans="1:2">
      <c r="A799" s="7"/>
      <c r="B799" s="8"/>
    </row>
    <row r="800" spans="1:2">
      <c r="A800" s="7"/>
      <c r="B800" s="8"/>
    </row>
    <row r="801" spans="1:2">
      <c r="A801" s="7"/>
      <c r="B801" s="8"/>
    </row>
    <row r="802" spans="1:2">
      <c r="A802" s="7"/>
      <c r="B802" s="8"/>
    </row>
    <row r="803" spans="1:2">
      <c r="A803" s="7"/>
      <c r="B803" s="8"/>
    </row>
    <row r="804" spans="1:2">
      <c r="A804" s="7"/>
      <c r="B804" s="8"/>
    </row>
    <row r="805" spans="1:2">
      <c r="A805" s="7"/>
      <c r="B805" s="8"/>
    </row>
    <row r="806" spans="1:2">
      <c r="A806" s="7"/>
      <c r="B806" s="8"/>
    </row>
    <row r="807" spans="1:2">
      <c r="A807" s="7"/>
      <c r="B807" s="8"/>
    </row>
    <row r="808" spans="1:2">
      <c r="A808" s="7"/>
      <c r="B808" s="8"/>
    </row>
    <row r="809" spans="1:2">
      <c r="A809" s="7"/>
      <c r="B809" s="8"/>
    </row>
    <row r="810" spans="1:2">
      <c r="A810" s="7"/>
      <c r="B810" s="8"/>
    </row>
    <row r="811" spans="1:2">
      <c r="A811" s="7"/>
      <c r="B811" s="8"/>
    </row>
    <row r="812" spans="1:2">
      <c r="A812" s="7"/>
      <c r="B812" s="8"/>
    </row>
    <row r="813" spans="1:2">
      <c r="A813" s="7"/>
      <c r="B813" s="8"/>
    </row>
    <row r="814" spans="1:2">
      <c r="A814" s="7"/>
      <c r="B814" s="8"/>
    </row>
    <row r="815" spans="1:2">
      <c r="A815" s="7"/>
      <c r="B815" s="8"/>
    </row>
    <row r="816" spans="1:2">
      <c r="A816" s="7"/>
      <c r="B816" s="8"/>
    </row>
    <row r="817" spans="1:2">
      <c r="A817" s="7"/>
      <c r="B817" s="8"/>
    </row>
    <row r="818" spans="1:2">
      <c r="A818" s="7"/>
      <c r="B818" s="8"/>
    </row>
    <row r="819" spans="1:2">
      <c r="A819" s="7"/>
      <c r="B819" s="8"/>
    </row>
    <row r="820" spans="1:2">
      <c r="A820" s="7"/>
      <c r="B820" s="8"/>
    </row>
    <row r="821" spans="1:2">
      <c r="A821" s="7"/>
      <c r="B821" s="8"/>
    </row>
    <row r="822" spans="1:2">
      <c r="A822" s="7"/>
      <c r="B822" s="8"/>
    </row>
    <row r="823" spans="1:2">
      <c r="A823" s="7"/>
      <c r="B823" s="8"/>
    </row>
    <row r="824" spans="1:2">
      <c r="A824" s="7"/>
      <c r="B824" s="8"/>
    </row>
    <row r="825" spans="1:2">
      <c r="A825" s="7"/>
      <c r="B825" s="8"/>
    </row>
    <row r="826" spans="1:2">
      <c r="A826" s="7"/>
      <c r="B826" s="8"/>
    </row>
    <row r="827" spans="1:2">
      <c r="A827" s="7"/>
      <c r="B827" s="8"/>
    </row>
    <row r="828" spans="1:2">
      <c r="A828" s="7"/>
      <c r="B828" s="8"/>
    </row>
    <row r="829" spans="1:2">
      <c r="A829" s="7"/>
      <c r="B829" s="8"/>
    </row>
    <row r="830" spans="1:2">
      <c r="A830" s="7"/>
      <c r="B830" s="8"/>
    </row>
    <row r="831" spans="1:2">
      <c r="A831" s="7"/>
      <c r="B831" s="8"/>
    </row>
    <row r="832" spans="1:2">
      <c r="A832" s="7"/>
      <c r="B832" s="8"/>
    </row>
    <row r="833" spans="1:2">
      <c r="A833" s="7"/>
      <c r="B833" s="8"/>
    </row>
    <row r="834" spans="1:2">
      <c r="A834" s="7"/>
      <c r="B834" s="8"/>
    </row>
    <row r="835" spans="1:2">
      <c r="A835" s="7"/>
      <c r="B835" s="8"/>
    </row>
    <row r="836" spans="1:2">
      <c r="A836" s="7"/>
      <c r="B836" s="8"/>
    </row>
    <row r="837" spans="1:2">
      <c r="A837" s="7"/>
      <c r="B837" s="8"/>
    </row>
    <row r="838" spans="1:2">
      <c r="A838" s="7"/>
      <c r="B838" s="8"/>
    </row>
    <row r="839" spans="1:2">
      <c r="A839" s="7"/>
      <c r="B839" s="8"/>
    </row>
    <row r="840" spans="1:2">
      <c r="A840" s="7"/>
      <c r="B840" s="8"/>
    </row>
    <row r="841" spans="1:2">
      <c r="A841" s="7"/>
      <c r="B841" s="8"/>
    </row>
    <row r="842" spans="1:2">
      <c r="A842" s="7"/>
      <c r="B842" s="8"/>
    </row>
    <row r="843" spans="1:2">
      <c r="A843" s="7"/>
      <c r="B843" s="8"/>
    </row>
    <row r="844" spans="1:2">
      <c r="A844" s="7"/>
      <c r="B844" s="8"/>
    </row>
    <row r="845" spans="1:2">
      <c r="A845" s="7"/>
      <c r="B845" s="8"/>
    </row>
    <row r="846" spans="1:2">
      <c r="A846" s="7"/>
      <c r="B846" s="8"/>
    </row>
    <row r="847" spans="1:2">
      <c r="A847" s="7"/>
      <c r="B847" s="8"/>
    </row>
    <row r="848" spans="1:2">
      <c r="A848" s="7"/>
      <c r="B848" s="8"/>
    </row>
    <row r="849" spans="1:2">
      <c r="A849" s="7"/>
      <c r="B849" s="8"/>
    </row>
    <row r="850" spans="1:2">
      <c r="A850" s="7"/>
      <c r="B850" s="8"/>
    </row>
    <row r="851" spans="1:2">
      <c r="A851" s="7"/>
      <c r="B851" s="8"/>
    </row>
    <row r="852" spans="1:2">
      <c r="A852" s="7"/>
      <c r="B852" s="8"/>
    </row>
    <row r="853" spans="1:2">
      <c r="A853" s="7"/>
      <c r="B853" s="8"/>
    </row>
    <row r="854" spans="1:2">
      <c r="A854" s="7"/>
      <c r="B854" s="8"/>
    </row>
    <row r="855" spans="1:2">
      <c r="A855" s="7"/>
      <c r="B855" s="8"/>
    </row>
    <row r="856" spans="1:2">
      <c r="A856" s="7"/>
      <c r="B856" s="8"/>
    </row>
    <row r="857" spans="1:2">
      <c r="A857" s="7"/>
      <c r="B857" s="8"/>
    </row>
    <row r="858" spans="1:2">
      <c r="A858" s="7"/>
      <c r="B858" s="8"/>
    </row>
    <row r="859" spans="1:2">
      <c r="A859" s="7"/>
      <c r="B859" s="8"/>
    </row>
    <row r="860" spans="1:2">
      <c r="A860" s="7"/>
      <c r="B860" s="8"/>
    </row>
    <row r="861" spans="1:2">
      <c r="A861" s="7"/>
      <c r="B861" s="8"/>
    </row>
    <row r="862" spans="1:2">
      <c r="A862" s="7"/>
      <c r="B862" s="8"/>
    </row>
    <row r="863" spans="1:2">
      <c r="A863" s="7"/>
      <c r="B863" s="8"/>
    </row>
    <row r="864" spans="1:2">
      <c r="A864" s="7"/>
      <c r="B864" s="8"/>
    </row>
    <row r="865" spans="1:2">
      <c r="A865" s="7"/>
      <c r="B865" s="8"/>
    </row>
    <row r="866" spans="1:2">
      <c r="A866" s="7"/>
      <c r="B866" s="8"/>
    </row>
    <row r="867" spans="1:2">
      <c r="A867" s="7"/>
      <c r="B867" s="8"/>
    </row>
    <row r="868" spans="1:2">
      <c r="A868" s="7"/>
      <c r="B868" s="8"/>
    </row>
    <row r="869" spans="1:2">
      <c r="A869" s="7"/>
      <c r="B869" s="8"/>
    </row>
    <row r="870" spans="1:2">
      <c r="A870" s="7"/>
      <c r="B870" s="8"/>
    </row>
    <row r="871" spans="1:2">
      <c r="A871" s="7"/>
      <c r="B871" s="8"/>
    </row>
    <row r="872" spans="1:2">
      <c r="A872" s="7"/>
      <c r="B872" s="8"/>
    </row>
    <row r="873" spans="1:2">
      <c r="A873" s="7"/>
      <c r="B873" s="8"/>
    </row>
    <row r="874" spans="1:2">
      <c r="A874" s="7"/>
      <c r="B874" s="8"/>
    </row>
    <row r="875" spans="1:2">
      <c r="A875" s="7"/>
      <c r="B875" s="8"/>
    </row>
    <row r="876" spans="1:2">
      <c r="A876" s="7"/>
      <c r="B876" s="8"/>
    </row>
    <row r="877" spans="1:2">
      <c r="A877" s="7"/>
      <c r="B877" s="8"/>
    </row>
    <row r="878" spans="1:2">
      <c r="A878" s="7"/>
      <c r="B878" s="8"/>
    </row>
    <row r="879" spans="1:2">
      <c r="A879" s="7"/>
      <c r="B879" s="8"/>
    </row>
    <row r="880" spans="1:2">
      <c r="A880" s="7"/>
      <c r="B880" s="8"/>
    </row>
    <row r="881" spans="1:2">
      <c r="A881" s="7"/>
      <c r="B881" s="8"/>
    </row>
    <row r="882" spans="1:2">
      <c r="A882" s="7"/>
      <c r="B882" s="8"/>
    </row>
    <row r="883" spans="1:2">
      <c r="A883" s="7"/>
      <c r="B883" s="8"/>
    </row>
    <row r="884" spans="1:2">
      <c r="A884" s="7"/>
      <c r="B884" s="8"/>
    </row>
    <row r="885" spans="1:2">
      <c r="A885" s="7"/>
      <c r="B885" s="8"/>
    </row>
    <row r="886" spans="1:2">
      <c r="A886" s="7"/>
      <c r="B886" s="8"/>
    </row>
    <row r="887" spans="1:2">
      <c r="A887" s="7"/>
      <c r="B887" s="8"/>
    </row>
    <row r="888" spans="1:2">
      <c r="A888" s="7"/>
      <c r="B888" s="8"/>
    </row>
    <row r="889" spans="1:2">
      <c r="A889" s="7"/>
      <c r="B889" s="8"/>
    </row>
    <row r="890" spans="1:2">
      <c r="A890" s="7"/>
      <c r="B890" s="8"/>
    </row>
    <row r="891" spans="1:2">
      <c r="A891" s="7"/>
      <c r="B891" s="8"/>
    </row>
    <row r="892" spans="1:2">
      <c r="A892" s="7"/>
      <c r="B892" s="8"/>
    </row>
    <row r="893" spans="1:2">
      <c r="A893" s="7"/>
      <c r="B893" s="8"/>
    </row>
    <row r="894" spans="1:2">
      <c r="A894" s="7"/>
      <c r="B894" s="8"/>
    </row>
    <row r="895" spans="1:2">
      <c r="A895" s="7"/>
      <c r="B895" s="8"/>
    </row>
    <row r="896" spans="1:2">
      <c r="A896" s="7"/>
      <c r="B896" s="8"/>
    </row>
    <row r="897" spans="1:2">
      <c r="A897" s="7"/>
      <c r="B897" s="8"/>
    </row>
    <row r="898" spans="1:2">
      <c r="A898" s="7"/>
      <c r="B898" s="8"/>
    </row>
    <row r="899" spans="1:2">
      <c r="A899" s="7"/>
      <c r="B899" s="8"/>
    </row>
    <row r="900" spans="1:2">
      <c r="A900" s="7"/>
      <c r="B900" s="8"/>
    </row>
    <row r="901" spans="1:2">
      <c r="A901" s="7"/>
      <c r="B901" s="8"/>
    </row>
    <row r="902" spans="1:2">
      <c r="A902" s="7"/>
      <c r="B902" s="8"/>
    </row>
    <row r="903" spans="1:2">
      <c r="A903" s="7"/>
      <c r="B903" s="8"/>
    </row>
    <row r="904" spans="1:2">
      <c r="A904" s="7"/>
      <c r="B904" s="8"/>
    </row>
    <row r="905" spans="1:2">
      <c r="A905" s="7"/>
      <c r="B905" s="8"/>
    </row>
    <row r="906" spans="1:2">
      <c r="A906" s="7"/>
      <c r="B906" s="8"/>
    </row>
    <row r="907" spans="1:2">
      <c r="A907" s="7"/>
      <c r="B907" s="8"/>
    </row>
    <row r="908" spans="1:2">
      <c r="A908" s="7"/>
      <c r="B908" s="8"/>
    </row>
    <row r="909" spans="1:2">
      <c r="A909" s="7"/>
      <c r="B909" s="8"/>
    </row>
    <row r="910" spans="1:2">
      <c r="A910" s="7"/>
      <c r="B910" s="8"/>
    </row>
    <row r="911" spans="1:2">
      <c r="A911" s="7"/>
      <c r="B911" s="8"/>
    </row>
    <row r="912" spans="1:2">
      <c r="A912" s="7"/>
      <c r="B912" s="8"/>
    </row>
    <row r="913" spans="1:2">
      <c r="A913" s="7"/>
      <c r="B913" s="8"/>
    </row>
    <row r="914" spans="1:2">
      <c r="A914" s="7"/>
      <c r="B914" s="8"/>
    </row>
    <row r="915" spans="1:2">
      <c r="A915" s="7"/>
      <c r="B915" s="8"/>
    </row>
    <row r="916" spans="1:2">
      <c r="A916" s="7"/>
      <c r="B916" s="8"/>
    </row>
    <row r="917" spans="1:2">
      <c r="A917" s="7"/>
      <c r="B917" s="8"/>
    </row>
    <row r="918" spans="1:2">
      <c r="A918" s="7"/>
      <c r="B918" s="8"/>
    </row>
    <row r="919" spans="1:2">
      <c r="A919" s="7"/>
      <c r="B919" s="8"/>
    </row>
    <row r="920" spans="1:2">
      <c r="A920" s="7"/>
      <c r="B920" s="8"/>
    </row>
    <row r="921" spans="1:2">
      <c r="A921" s="7"/>
      <c r="B921" s="8"/>
    </row>
    <row r="922" spans="1:2">
      <c r="A922" s="7"/>
      <c r="B922" s="8"/>
    </row>
    <row r="923" spans="1:2">
      <c r="A923" s="7"/>
      <c r="B923" s="8"/>
    </row>
    <row r="924" spans="1:2">
      <c r="A924" s="7"/>
      <c r="B924" s="8"/>
    </row>
    <row r="925" spans="1:2">
      <c r="A925" s="7"/>
      <c r="B925" s="8"/>
    </row>
    <row r="926" spans="1:2">
      <c r="A926" s="7"/>
      <c r="B926" s="8"/>
    </row>
    <row r="927" spans="1:2">
      <c r="A927" s="7"/>
      <c r="B927" s="8"/>
    </row>
    <row r="928" spans="1:2">
      <c r="A928" s="7"/>
      <c r="B928" s="8"/>
    </row>
    <row r="929" spans="1:2">
      <c r="A929" s="7"/>
      <c r="B929" s="8"/>
    </row>
    <row r="930" spans="1:2">
      <c r="A930" s="7"/>
      <c r="B930" s="8"/>
    </row>
    <row r="931" spans="1:2">
      <c r="A931" s="7"/>
      <c r="B931" s="8"/>
    </row>
    <row r="932" spans="1:2">
      <c r="A932" s="7"/>
      <c r="B932" s="8"/>
    </row>
    <row r="933" spans="1:2">
      <c r="A933" s="7"/>
      <c r="B933" s="8"/>
    </row>
    <row r="934" spans="1:2">
      <c r="A934" s="7"/>
      <c r="B934" s="8"/>
    </row>
    <row r="935" spans="1:2">
      <c r="A935" s="7"/>
      <c r="B935" s="8"/>
    </row>
    <row r="936" spans="1:2">
      <c r="A936" s="7"/>
      <c r="B936" s="8"/>
    </row>
    <row r="937" spans="1:2">
      <c r="A937" s="7"/>
      <c r="B937" s="8"/>
    </row>
    <row r="938" spans="1:2">
      <c r="A938" s="7"/>
      <c r="B938" s="8"/>
    </row>
    <row r="939" spans="1:2">
      <c r="A939" s="7"/>
      <c r="B939" s="8"/>
    </row>
    <row r="940" spans="1:2">
      <c r="A940" s="7"/>
      <c r="B940" s="8"/>
    </row>
    <row r="941" spans="1:2">
      <c r="A941" s="7"/>
      <c r="B941" s="8"/>
    </row>
    <row r="942" spans="1:2">
      <c r="A942" s="7"/>
      <c r="B942" s="8"/>
    </row>
    <row r="943" spans="1:2">
      <c r="A943" s="7"/>
      <c r="B943" s="8"/>
    </row>
    <row r="944" spans="1:2">
      <c r="A944" s="7"/>
      <c r="B944" s="8"/>
    </row>
    <row r="945" spans="1:2">
      <c r="A945" s="7"/>
      <c r="B945" s="8"/>
    </row>
    <row r="946" spans="1:2">
      <c r="A946" s="7"/>
      <c r="B946" s="8"/>
    </row>
    <row r="947" spans="1:2">
      <c r="A947" s="7"/>
      <c r="B947" s="8"/>
    </row>
    <row r="948" spans="1:2">
      <c r="A948" s="7"/>
      <c r="B948" s="8"/>
    </row>
    <row r="949" spans="1:2">
      <c r="A949" s="7"/>
      <c r="B949" s="8"/>
    </row>
    <row r="950" spans="1:2">
      <c r="A950" s="7"/>
      <c r="B950" s="8"/>
    </row>
    <row r="951" spans="1:2">
      <c r="A951" s="7"/>
      <c r="B951" s="8"/>
    </row>
    <row r="952" spans="1:2">
      <c r="A952" s="7"/>
      <c r="B952" s="8"/>
    </row>
    <row r="953" spans="1:2">
      <c r="A953" s="7"/>
      <c r="B953" s="8"/>
    </row>
    <row r="954" spans="1:2">
      <c r="A954" s="7"/>
      <c r="B954" s="8"/>
    </row>
    <row r="955" spans="1:2">
      <c r="A955" s="7"/>
      <c r="B955" s="8"/>
    </row>
    <row r="956" spans="1:2">
      <c r="A956" s="7"/>
      <c r="B956" s="8"/>
    </row>
    <row r="957" spans="1:2">
      <c r="A957" s="7"/>
      <c r="B957" s="8"/>
    </row>
    <row r="958" spans="1:2">
      <c r="A958" s="7"/>
      <c r="B958" s="8"/>
    </row>
    <row r="959" spans="1:2">
      <c r="A959" s="7"/>
      <c r="B959" s="8"/>
    </row>
    <row r="960" spans="1:2">
      <c r="A960" s="7"/>
      <c r="B960" s="8"/>
    </row>
    <row r="961" spans="1:2">
      <c r="A961" s="7"/>
      <c r="B961" s="8"/>
    </row>
    <row r="962" spans="1:2">
      <c r="A962" s="7"/>
      <c r="B962" s="8"/>
    </row>
    <row r="963" spans="1:2">
      <c r="A963" s="7"/>
      <c r="B963" s="8"/>
    </row>
    <row r="964" spans="1:2">
      <c r="A964" s="7"/>
      <c r="B964" s="8"/>
    </row>
    <row r="965" spans="1:2">
      <c r="A965" s="7"/>
      <c r="B965" s="8"/>
    </row>
    <row r="966" spans="1:2">
      <c r="A966" s="7"/>
      <c r="B966" s="8"/>
    </row>
    <row r="967" spans="1:2">
      <c r="A967" s="7"/>
      <c r="B967" s="8"/>
    </row>
    <row r="968" spans="1:2">
      <c r="A968" s="7"/>
      <c r="B968" s="8"/>
    </row>
    <row r="969" spans="1:2">
      <c r="A969" s="7"/>
      <c r="B969" s="8"/>
    </row>
    <row r="970" spans="1:2">
      <c r="A970" s="7"/>
      <c r="B970" s="8"/>
    </row>
    <row r="971" spans="1:2">
      <c r="A971" s="7"/>
      <c r="B971" s="8"/>
    </row>
    <row r="972" spans="1:2">
      <c r="A972" s="7"/>
      <c r="B972" s="8"/>
    </row>
    <row r="973" spans="1:2">
      <c r="A973" s="7"/>
      <c r="B973" s="8"/>
    </row>
    <row r="974" spans="1:2">
      <c r="A974" s="7"/>
      <c r="B974" s="8"/>
    </row>
    <row r="975" spans="1:2">
      <c r="A975" s="7"/>
      <c r="B975" s="8"/>
    </row>
    <row r="976" spans="1:2">
      <c r="A976" s="7"/>
      <c r="B976" s="8"/>
    </row>
    <row r="977" spans="1:2">
      <c r="A977" s="7"/>
      <c r="B977" s="8"/>
    </row>
    <row r="978" spans="1:2">
      <c r="A978" s="7"/>
      <c r="B978" s="8"/>
    </row>
    <row r="979" spans="1:2">
      <c r="A979" s="7"/>
      <c r="B979" s="8"/>
    </row>
    <row r="980" spans="1:2">
      <c r="A980" s="7"/>
      <c r="B980" s="8"/>
    </row>
    <row r="981" spans="1:2">
      <c r="A981" s="7"/>
      <c r="B981" s="8"/>
    </row>
    <row r="982" spans="1:2">
      <c r="A982" s="7"/>
      <c r="B982" s="8"/>
    </row>
    <row r="983" spans="1:2">
      <c r="A983" s="7"/>
      <c r="B983" s="8"/>
    </row>
    <row r="984" spans="1:2">
      <c r="A984" s="7"/>
      <c r="B984" s="8"/>
    </row>
    <row r="985" spans="1:2">
      <c r="A985" s="7"/>
      <c r="B985" s="8"/>
    </row>
    <row r="986" spans="1:2">
      <c r="A986" s="7"/>
      <c r="B986" s="8"/>
    </row>
    <row r="987" spans="1:2">
      <c r="A987" s="7"/>
      <c r="B987" s="8"/>
    </row>
    <row r="988" spans="1:2">
      <c r="A988" s="7"/>
      <c r="B988" s="8"/>
    </row>
    <row r="989" spans="1:2">
      <c r="A989" s="7"/>
      <c r="B989" s="8"/>
    </row>
    <row r="990" spans="1:2">
      <c r="A990" s="7"/>
      <c r="B990" s="8"/>
    </row>
    <row r="991" spans="1:2">
      <c r="A991" s="7"/>
      <c r="B991" s="8"/>
    </row>
    <row r="992" spans="1:2">
      <c r="A992" s="7"/>
      <c r="B992" s="8"/>
    </row>
    <row r="993" spans="1:2">
      <c r="A993" s="7"/>
      <c r="B993" s="8"/>
    </row>
    <row r="994" spans="1:2">
      <c r="A994" s="7"/>
      <c r="B994" s="8"/>
    </row>
    <row r="995" spans="1:2">
      <c r="A995" s="7"/>
      <c r="B995" s="8"/>
    </row>
    <row r="996" spans="1:2">
      <c r="A996" s="7"/>
      <c r="B996" s="8"/>
    </row>
    <row r="997" spans="1:2">
      <c r="A997" s="7"/>
      <c r="B997" s="8"/>
    </row>
    <row r="998" spans="1:2">
      <c r="A998" s="7"/>
      <c r="B998" s="8"/>
    </row>
    <row r="999" spans="1:2">
      <c r="A999" s="7"/>
      <c r="B999" s="8"/>
    </row>
    <row r="1000" spans="1:2">
      <c r="A1000" s="7"/>
      <c r="B1000" s="8"/>
    </row>
    <row r="1001" spans="1:2">
      <c r="A1001" s="7"/>
      <c r="B1001" s="8"/>
    </row>
    <row r="1002" spans="1:2">
      <c r="A1002" s="7"/>
      <c r="B1002" s="8"/>
    </row>
    <row r="1003" spans="1:2">
      <c r="A1003" s="7"/>
      <c r="B1003" s="8"/>
    </row>
    <row r="1004" spans="1:2">
      <c r="A1004" s="7"/>
      <c r="B1004" s="8"/>
    </row>
    <row r="1005" spans="1:2">
      <c r="A1005" s="7"/>
      <c r="B1005" s="8"/>
    </row>
    <row r="1006" spans="1:2">
      <c r="A1006" s="7"/>
      <c r="B1006" s="8"/>
    </row>
    <row r="1007" spans="1:2">
      <c r="A1007" s="7"/>
      <c r="B1007" s="8"/>
    </row>
    <row r="1008" spans="1:2">
      <c r="A1008" s="7"/>
      <c r="B1008" s="8"/>
    </row>
    <row r="1009" spans="1:2">
      <c r="A1009" s="7"/>
      <c r="B1009" s="8"/>
    </row>
    <row r="1010" spans="1:2">
      <c r="A1010" s="7"/>
      <c r="B1010" s="8"/>
    </row>
    <row r="1011" spans="1:2">
      <c r="A1011" s="7"/>
      <c r="B1011" s="8"/>
    </row>
    <row r="1012" spans="1:2">
      <c r="A1012" s="7"/>
      <c r="B1012" s="8"/>
    </row>
    <row r="1013" spans="1:2">
      <c r="A1013" s="7"/>
      <c r="B1013" s="8"/>
    </row>
    <row r="1014" spans="1:2">
      <c r="A1014" s="7"/>
      <c r="B1014" s="8"/>
    </row>
    <row r="1015" spans="1:2">
      <c r="A1015" s="7"/>
      <c r="B1015" s="8"/>
    </row>
    <row r="1016" spans="1:2">
      <c r="A1016" s="7"/>
      <c r="B1016" s="8"/>
    </row>
    <row r="1017" spans="1:2">
      <c r="A1017" s="7"/>
      <c r="B1017" s="8"/>
    </row>
    <row r="1018" spans="1:2">
      <c r="A1018" s="7"/>
      <c r="B1018" s="8"/>
    </row>
    <row r="1019" spans="1:2">
      <c r="A1019" s="7"/>
      <c r="B1019" s="8"/>
    </row>
    <row r="1020" spans="1:2">
      <c r="A1020" s="7"/>
      <c r="B1020" s="8"/>
    </row>
    <row r="1021" spans="1:2">
      <c r="A1021" s="7"/>
      <c r="B1021" s="8"/>
    </row>
    <row r="1022" spans="1:2">
      <c r="A1022" s="7"/>
      <c r="B1022" s="8"/>
    </row>
    <row r="1023" spans="1:2">
      <c r="A1023" s="7"/>
      <c r="B1023" s="8"/>
    </row>
    <row r="1024" spans="1:2">
      <c r="A1024" s="7"/>
      <c r="B1024" s="8"/>
    </row>
    <row r="1025" spans="1:2">
      <c r="A1025" s="7"/>
      <c r="B1025" s="8"/>
    </row>
    <row r="1026" spans="1:2">
      <c r="A1026" s="7"/>
      <c r="B1026" s="8"/>
    </row>
    <row r="1027" spans="1:2">
      <c r="A1027" s="7"/>
      <c r="B1027" s="8"/>
    </row>
    <row r="1028" spans="1:2">
      <c r="A1028" s="7"/>
      <c r="B1028" s="8"/>
    </row>
    <row r="1029" spans="1:2">
      <c r="A1029" s="7"/>
      <c r="B1029" s="8"/>
    </row>
    <row r="1030" spans="1:2">
      <c r="A1030" s="7"/>
      <c r="B1030" s="8"/>
    </row>
    <row r="1031" spans="1:2">
      <c r="A1031" s="7"/>
      <c r="B1031" s="8"/>
    </row>
    <row r="1032" spans="1:2">
      <c r="A1032" s="7"/>
      <c r="B1032" s="8"/>
    </row>
    <row r="1033" spans="1:2">
      <c r="A1033" s="7"/>
      <c r="B1033" s="8"/>
    </row>
    <row r="1034" spans="1:2">
      <c r="A1034" s="7"/>
      <c r="B1034" s="8"/>
    </row>
    <row r="1035" spans="1:2">
      <c r="A1035" s="7"/>
      <c r="B1035" s="8"/>
    </row>
    <row r="1036" spans="1:2">
      <c r="A1036" s="7"/>
      <c r="B1036" s="8"/>
    </row>
    <row r="1037" spans="1:2">
      <c r="A1037" s="7"/>
      <c r="B1037" s="8"/>
    </row>
    <row r="1038" spans="1:2">
      <c r="A1038" s="7"/>
      <c r="B1038" s="8"/>
    </row>
    <row r="1039" spans="1:2">
      <c r="A1039" s="7"/>
      <c r="B1039" s="8"/>
    </row>
    <row r="1040" spans="1:2">
      <c r="A1040" s="7"/>
      <c r="B1040" s="8"/>
    </row>
    <row r="1041" spans="1:2">
      <c r="A1041" s="7"/>
      <c r="B1041" s="8"/>
    </row>
    <row r="1042" spans="1:2">
      <c r="A1042" s="7"/>
      <c r="B1042" s="8"/>
    </row>
    <row r="1043" spans="1:2">
      <c r="A1043" s="7"/>
      <c r="B1043" s="8"/>
    </row>
    <row r="1044" spans="1:2">
      <c r="A1044" s="7"/>
      <c r="B1044" s="8"/>
    </row>
    <row r="1045" spans="1:2">
      <c r="A1045" s="7"/>
      <c r="B1045" s="8"/>
    </row>
    <row r="1046" spans="1:2">
      <c r="A1046" s="7"/>
      <c r="B1046" s="8"/>
    </row>
    <row r="1047" spans="1:2">
      <c r="A1047" s="7"/>
      <c r="B1047" s="8"/>
    </row>
    <row r="1048" spans="1:2">
      <c r="A1048" s="7"/>
      <c r="B1048" s="8"/>
    </row>
    <row r="1049" spans="1:2">
      <c r="A1049" s="7"/>
      <c r="B1049" s="8"/>
    </row>
    <row r="1050" spans="1:2">
      <c r="A1050" s="7"/>
      <c r="B1050" s="8"/>
    </row>
    <row r="1051" spans="1:2">
      <c r="A1051" s="7"/>
      <c r="B1051" s="8"/>
    </row>
    <row r="1052" spans="1:2">
      <c r="A1052" s="7"/>
      <c r="B1052" s="8"/>
    </row>
    <row r="1053" spans="1:2">
      <c r="A1053" s="7"/>
      <c r="B1053" s="8"/>
    </row>
    <row r="1054" spans="1:2">
      <c r="A1054" s="7"/>
      <c r="B1054" s="8"/>
    </row>
    <row r="1055" spans="1:2">
      <c r="A1055" s="7"/>
      <c r="B1055" s="8"/>
    </row>
    <row r="1056" spans="1:2">
      <c r="A1056" s="7"/>
      <c r="B1056" s="8"/>
    </row>
    <row r="1057" spans="1:2">
      <c r="A1057" s="7"/>
      <c r="B1057" s="8"/>
    </row>
    <row r="1058" spans="1:2">
      <c r="A1058" s="7"/>
      <c r="B1058" s="8"/>
    </row>
    <row r="1059" spans="1:2">
      <c r="A1059" s="7"/>
      <c r="B1059" s="8"/>
    </row>
    <row r="1060" spans="1:2">
      <c r="A1060" s="7"/>
      <c r="B1060" s="8"/>
    </row>
    <row r="1061" spans="1:2">
      <c r="A1061" s="7"/>
      <c r="B1061" s="8"/>
    </row>
    <row r="1062" spans="1:2">
      <c r="A1062" s="7"/>
      <c r="B1062" s="8"/>
    </row>
    <row r="1063" spans="1:2">
      <c r="A1063" s="7"/>
      <c r="B1063" s="8"/>
    </row>
    <row r="1064" spans="1:2">
      <c r="A1064" s="7"/>
      <c r="B1064" s="8"/>
    </row>
    <row r="1065" spans="1:2">
      <c r="A1065" s="7"/>
      <c r="B1065" s="8"/>
    </row>
    <row r="1066" spans="1:2">
      <c r="A1066" s="7"/>
      <c r="B1066" s="8"/>
    </row>
    <row r="1067" spans="1:2">
      <c r="A1067" s="7"/>
      <c r="B1067" s="8"/>
    </row>
    <row r="1068" spans="1:2">
      <c r="A1068" s="7"/>
      <c r="B1068" s="8"/>
    </row>
    <row r="1069" spans="1:2">
      <c r="A1069" s="7"/>
      <c r="B1069" s="8"/>
    </row>
    <row r="1070" spans="1:2">
      <c r="A1070" s="7"/>
      <c r="B1070" s="8"/>
    </row>
    <row r="1071" spans="1:2">
      <c r="A1071" s="7"/>
      <c r="B1071" s="8"/>
    </row>
    <row r="1072" spans="1:2">
      <c r="A1072" s="7"/>
      <c r="B1072" s="8"/>
    </row>
    <row r="1073" spans="1:2">
      <c r="A1073" s="7"/>
      <c r="B1073" s="8"/>
    </row>
    <row r="1074" spans="1:2">
      <c r="A1074" s="7"/>
      <c r="B1074" s="8"/>
    </row>
    <row r="1075" spans="1:2">
      <c r="A1075" s="7"/>
      <c r="B1075" s="8"/>
    </row>
    <row r="1076" spans="1:2">
      <c r="A1076" s="7"/>
      <c r="B1076" s="8"/>
    </row>
    <row r="1077" spans="1:2">
      <c r="A1077" s="7"/>
      <c r="B1077" s="8"/>
    </row>
    <row r="1078" spans="1:2">
      <c r="A1078" s="7"/>
      <c r="B1078" s="8"/>
    </row>
    <row r="1079" spans="1:2">
      <c r="A1079" s="7"/>
      <c r="B1079" s="8"/>
    </row>
    <row r="1080" spans="1:2">
      <c r="A1080" s="7"/>
      <c r="B1080" s="8"/>
    </row>
    <row r="1081" spans="1:2">
      <c r="A1081" s="7"/>
      <c r="B1081" s="8"/>
    </row>
    <row r="1082" spans="1:2">
      <c r="A1082" s="7"/>
      <c r="B1082" s="8"/>
    </row>
    <row r="1083" spans="1:2">
      <c r="A1083" s="7"/>
      <c r="B1083" s="8"/>
    </row>
    <row r="1084" spans="1:2">
      <c r="A1084" s="7"/>
      <c r="B1084" s="8"/>
    </row>
    <row r="1085" spans="1:2">
      <c r="A1085" s="7"/>
      <c r="B1085" s="8"/>
    </row>
    <row r="1086" spans="1:2">
      <c r="A1086" s="7"/>
      <c r="B1086" s="8"/>
    </row>
    <row r="1087" spans="1:2">
      <c r="A1087" s="7"/>
      <c r="B1087" s="8"/>
    </row>
    <row r="1088" spans="1:2">
      <c r="A1088" s="7"/>
      <c r="B1088" s="8"/>
    </row>
    <row r="1089" spans="1:2">
      <c r="A1089" s="7"/>
      <c r="B1089" s="8"/>
    </row>
    <row r="1090" spans="1:2">
      <c r="A1090" s="7"/>
      <c r="B1090" s="8"/>
    </row>
    <row r="1091" spans="1:2">
      <c r="A1091" s="7"/>
      <c r="B1091" s="8"/>
    </row>
    <row r="1092" spans="1:2">
      <c r="A1092" s="7"/>
      <c r="B1092" s="8"/>
    </row>
    <row r="1093" spans="1:2">
      <c r="A1093" s="7"/>
      <c r="B1093" s="8"/>
    </row>
    <row r="1094" spans="1:2">
      <c r="A1094" s="7"/>
      <c r="B1094" s="8"/>
    </row>
    <row r="1095" spans="1:2">
      <c r="A1095" s="7"/>
      <c r="B1095" s="8"/>
    </row>
    <row r="1096" spans="1:2">
      <c r="A1096" s="7"/>
      <c r="B1096" s="8"/>
    </row>
    <row r="1097" spans="1:2">
      <c r="A1097" s="7"/>
      <c r="B1097" s="8"/>
    </row>
    <row r="1098" spans="1:2">
      <c r="A1098" s="7"/>
      <c r="B1098" s="8"/>
    </row>
    <row r="1099" spans="1:2">
      <c r="A1099" s="7"/>
      <c r="B1099" s="8"/>
    </row>
    <row r="1100" spans="1:2">
      <c r="A1100" s="7"/>
      <c r="B1100" s="8"/>
    </row>
    <row r="1101" spans="1:2">
      <c r="A1101" s="7"/>
      <c r="B1101" s="8"/>
    </row>
    <row r="1102" spans="1:2">
      <c r="A1102" s="7"/>
      <c r="B1102" s="8"/>
    </row>
    <row r="1103" spans="1:2">
      <c r="A1103" s="7"/>
      <c r="B1103" s="8"/>
    </row>
    <row r="1104" spans="1:2">
      <c r="A1104" s="7"/>
      <c r="B1104" s="8"/>
    </row>
    <row r="1105" spans="1:2">
      <c r="A1105" s="7"/>
      <c r="B1105" s="8"/>
    </row>
    <row r="1106" spans="1:2">
      <c r="A1106" s="7"/>
      <c r="B1106" s="8"/>
    </row>
    <row r="1107" spans="1:2">
      <c r="A1107" s="7"/>
      <c r="B1107" s="8"/>
    </row>
    <row r="1108" spans="1:2">
      <c r="A1108" s="7"/>
      <c r="B1108" s="8"/>
    </row>
    <row r="1109" spans="1:2">
      <c r="A1109" s="7"/>
      <c r="B1109" s="8"/>
    </row>
    <row r="1110" spans="1:2">
      <c r="A1110" s="7"/>
      <c r="B1110" s="8"/>
    </row>
    <row r="1111" spans="1:2">
      <c r="A1111" s="7"/>
      <c r="B1111" s="8"/>
    </row>
    <row r="1112" spans="1:2">
      <c r="A1112" s="7"/>
      <c r="B1112" s="8"/>
    </row>
    <row r="1113" spans="1:2">
      <c r="A1113" s="7"/>
      <c r="B1113" s="8"/>
    </row>
    <row r="1114" spans="1:2">
      <c r="A1114" s="7"/>
      <c r="B1114" s="8"/>
    </row>
    <row r="1115" spans="1:2">
      <c r="A1115" s="7"/>
      <c r="B1115" s="8"/>
    </row>
    <row r="1116" spans="1:2">
      <c r="A1116" s="7"/>
      <c r="B1116" s="8"/>
    </row>
    <row r="1117" spans="1:2">
      <c r="A1117" s="7"/>
      <c r="B1117" s="8"/>
    </row>
    <row r="1118" spans="1:2">
      <c r="A1118" s="7"/>
      <c r="B1118" s="8"/>
    </row>
    <row r="1119" spans="1:2">
      <c r="A1119" s="7"/>
      <c r="B1119" s="8"/>
    </row>
    <row r="1120" spans="1:2">
      <c r="A1120" s="7"/>
      <c r="B1120" s="8"/>
    </row>
    <row r="1121" spans="1:2">
      <c r="A1121" s="7"/>
      <c r="B1121" s="8"/>
    </row>
    <row r="1122" spans="1:2">
      <c r="A1122" s="7"/>
      <c r="B1122" s="8"/>
    </row>
    <row r="1123" spans="1:2">
      <c r="A1123" s="7"/>
      <c r="B1123" s="8"/>
    </row>
    <row r="1124" spans="1:2">
      <c r="A1124" s="7"/>
      <c r="B1124" s="8"/>
    </row>
    <row r="1125" spans="1:2">
      <c r="A1125" s="7"/>
      <c r="B1125" s="8"/>
    </row>
    <row r="1126" spans="1:2">
      <c r="A1126" s="7"/>
      <c r="B1126" s="8"/>
    </row>
    <row r="1127" spans="1:2">
      <c r="A1127" s="7"/>
      <c r="B1127" s="8"/>
    </row>
    <row r="1128" spans="1:2">
      <c r="A1128" s="7"/>
      <c r="B1128" s="8"/>
    </row>
    <row r="1129" spans="1:2">
      <c r="A1129" s="7"/>
      <c r="B1129" s="8"/>
    </row>
    <row r="1130" spans="1:2">
      <c r="A1130" s="7"/>
      <c r="B1130" s="8"/>
    </row>
    <row r="1131" spans="1:2">
      <c r="A1131" s="7"/>
      <c r="B1131" s="8"/>
    </row>
    <row r="1132" spans="1:2">
      <c r="A1132" s="7"/>
      <c r="B1132" s="8"/>
    </row>
    <row r="1133" spans="1:2">
      <c r="A1133" s="7"/>
      <c r="B1133" s="8"/>
    </row>
    <row r="1134" spans="1:2">
      <c r="A1134" s="7"/>
      <c r="B1134" s="8"/>
    </row>
    <row r="1135" spans="1:2">
      <c r="A1135" s="7"/>
      <c r="B1135" s="8"/>
    </row>
    <row r="1136" spans="1:2">
      <c r="A1136" s="7"/>
      <c r="B1136" s="8"/>
    </row>
    <row r="1137" spans="1:2">
      <c r="A1137" s="7"/>
      <c r="B1137" s="8"/>
    </row>
    <row r="1138" spans="1:2">
      <c r="A1138" s="7"/>
      <c r="B1138" s="8"/>
    </row>
    <row r="1139" spans="1:2">
      <c r="A1139" s="7"/>
      <c r="B1139" s="8"/>
    </row>
    <row r="1140" spans="1:2">
      <c r="A1140" s="7"/>
      <c r="B1140" s="8"/>
    </row>
    <row r="1141" spans="1:2">
      <c r="A1141" s="7"/>
      <c r="B1141" s="8"/>
    </row>
    <row r="1142" spans="1:2">
      <c r="A1142" s="7"/>
      <c r="B1142" s="8"/>
    </row>
    <row r="1143" spans="1:2">
      <c r="A1143" s="7"/>
      <c r="B1143" s="8"/>
    </row>
    <row r="1144" spans="1:2">
      <c r="A1144" s="7"/>
      <c r="B1144" s="8"/>
    </row>
    <row r="1145" spans="1:2">
      <c r="A1145" s="7"/>
      <c r="B1145" s="8"/>
    </row>
    <row r="1146" spans="1:2">
      <c r="A1146" s="7"/>
      <c r="B1146" s="8"/>
    </row>
    <row r="1147" spans="1:2">
      <c r="A1147" s="7"/>
      <c r="B1147" s="8"/>
    </row>
    <row r="1148" spans="1:2">
      <c r="A1148" s="7"/>
      <c r="B1148" s="8"/>
    </row>
    <row r="1149" spans="1:2">
      <c r="A1149" s="7"/>
      <c r="B1149" s="8"/>
    </row>
    <row r="1150" spans="1:2">
      <c r="A1150" s="7"/>
      <c r="B1150" s="8"/>
    </row>
    <row r="1151" spans="1:2">
      <c r="A1151" s="7"/>
      <c r="B1151" s="8"/>
    </row>
    <row r="1152" spans="1:2">
      <c r="A1152" s="7"/>
      <c r="B1152" s="8"/>
    </row>
    <row r="1153" spans="1:2">
      <c r="A1153" s="7"/>
      <c r="B1153" s="8"/>
    </row>
    <row r="1154" spans="1:2">
      <c r="A1154" s="7"/>
      <c r="B1154" s="8"/>
    </row>
    <row r="1155" spans="1:2">
      <c r="A1155" s="7"/>
      <c r="B1155" s="8"/>
    </row>
    <row r="1156" spans="1:2">
      <c r="A1156" s="7"/>
      <c r="B1156" s="8"/>
    </row>
    <row r="1157" spans="1:2">
      <c r="A1157" s="7"/>
      <c r="B1157" s="8"/>
    </row>
    <row r="1158" spans="1:2">
      <c r="A1158" s="7"/>
      <c r="B1158" s="8"/>
    </row>
    <row r="1159" spans="1:2">
      <c r="A1159" s="7"/>
      <c r="B1159" s="8"/>
    </row>
    <row r="1160" spans="1:2">
      <c r="A1160" s="7"/>
      <c r="B1160" s="8"/>
    </row>
    <row r="1161" spans="1:2">
      <c r="A1161" s="7"/>
      <c r="B1161" s="8"/>
    </row>
    <row r="1162" spans="1:2">
      <c r="A1162" s="7"/>
      <c r="B1162" s="8"/>
    </row>
    <row r="1163" spans="1:2">
      <c r="A1163" s="7"/>
      <c r="B1163" s="8"/>
    </row>
    <row r="1164" spans="1:2">
      <c r="A1164" s="7"/>
      <c r="B1164" s="8"/>
    </row>
    <row r="1165" spans="1:2">
      <c r="A1165" s="7"/>
      <c r="B1165" s="8"/>
    </row>
    <row r="1166" spans="1:2">
      <c r="A1166" s="7"/>
      <c r="B1166" s="8"/>
    </row>
    <row r="1167" spans="1:2">
      <c r="A1167" s="7"/>
      <c r="B1167" s="8"/>
    </row>
    <row r="1168" spans="1:2">
      <c r="A1168" s="7"/>
      <c r="B1168" s="8"/>
    </row>
    <row r="1169" spans="1:2">
      <c r="A1169" s="7"/>
      <c r="B1169" s="8"/>
    </row>
    <row r="1170" spans="1:2">
      <c r="A1170" s="7"/>
      <c r="B1170" s="8"/>
    </row>
    <row r="1171" spans="1:2">
      <c r="A1171" s="7"/>
      <c r="B1171" s="8"/>
    </row>
    <row r="1172" spans="1:2">
      <c r="A1172" s="7"/>
      <c r="B1172" s="8"/>
    </row>
    <row r="1173" spans="1:2">
      <c r="A1173" s="7"/>
      <c r="B1173" s="8"/>
    </row>
    <row r="1174" spans="1:2">
      <c r="A1174" s="7"/>
      <c r="B1174" s="8"/>
    </row>
    <row r="1175" spans="1:2">
      <c r="A1175" s="7"/>
      <c r="B1175" s="8"/>
    </row>
    <row r="1176" spans="1:2">
      <c r="A1176" s="7"/>
      <c r="B1176" s="8"/>
    </row>
    <row r="1177" spans="1:2">
      <c r="A1177" s="7"/>
      <c r="B1177" s="8"/>
    </row>
    <row r="1178" spans="1:2">
      <c r="A1178" s="7"/>
      <c r="B1178" s="8"/>
    </row>
    <row r="1179" spans="1:2">
      <c r="A1179" s="7"/>
      <c r="B1179" s="8"/>
    </row>
    <row r="1180" spans="1:2">
      <c r="A1180" s="7"/>
      <c r="B1180" s="8"/>
    </row>
    <row r="1181" spans="1:2">
      <c r="A1181" s="7"/>
      <c r="B1181" s="8"/>
    </row>
    <row r="1182" spans="1:2">
      <c r="A1182" s="7"/>
      <c r="B1182" s="8"/>
    </row>
    <row r="1183" spans="1:2">
      <c r="A1183" s="7"/>
      <c r="B1183" s="8"/>
    </row>
    <row r="1184" spans="1:2">
      <c r="A1184" s="7"/>
      <c r="B1184" s="8"/>
    </row>
    <row r="1185" spans="1:2">
      <c r="A1185" s="7"/>
      <c r="B1185" s="8"/>
    </row>
    <row r="1186" spans="1:2">
      <c r="A1186" s="7"/>
      <c r="B1186" s="8"/>
    </row>
    <row r="1187" spans="1:2">
      <c r="A1187" s="7"/>
      <c r="B1187" s="8"/>
    </row>
    <row r="1188" spans="1:2">
      <c r="A1188" s="7"/>
      <c r="B1188" s="8"/>
    </row>
    <row r="1189" spans="1:2">
      <c r="A1189" s="7"/>
      <c r="B1189" s="8"/>
    </row>
    <row r="1190" spans="1:2">
      <c r="A1190" s="7"/>
      <c r="B1190" s="8"/>
    </row>
    <row r="1191" spans="1:2">
      <c r="A1191" s="7"/>
      <c r="B1191" s="8"/>
    </row>
    <row r="1192" spans="1:2">
      <c r="A1192" s="7"/>
      <c r="B1192" s="8"/>
    </row>
    <row r="1193" spans="1:2">
      <c r="A1193" s="7"/>
      <c r="B1193" s="8"/>
    </row>
    <row r="1194" spans="1:2">
      <c r="A1194" s="7"/>
      <c r="B1194" s="8"/>
    </row>
    <row r="1195" spans="1:2">
      <c r="A1195" s="7"/>
      <c r="B1195" s="8"/>
    </row>
    <row r="1196" spans="1:2">
      <c r="A1196" s="7"/>
      <c r="B1196" s="8"/>
    </row>
    <row r="1197" spans="1:2">
      <c r="A1197" s="7"/>
      <c r="B1197" s="8"/>
    </row>
    <row r="1198" spans="1:2">
      <c r="A1198" s="7"/>
      <c r="B1198" s="8"/>
    </row>
    <row r="1199" spans="1:2">
      <c r="A1199" s="7"/>
      <c r="B1199" s="8"/>
    </row>
    <row r="1200" spans="1:2">
      <c r="A1200" s="7"/>
      <c r="B1200" s="8"/>
    </row>
    <row r="1201" spans="1:2">
      <c r="A1201" s="7"/>
      <c r="B1201" s="8"/>
    </row>
    <row r="1202" spans="1:2">
      <c r="A1202" s="7"/>
      <c r="B1202" s="8"/>
    </row>
    <row r="1203" spans="1:2">
      <c r="A1203" s="7"/>
      <c r="B1203" s="8"/>
    </row>
    <row r="1204" spans="1:2">
      <c r="A1204" s="7"/>
      <c r="B1204" s="8"/>
    </row>
    <row r="1205" spans="1:2">
      <c r="A1205" s="7"/>
      <c r="B1205" s="8"/>
    </row>
    <row r="1206" spans="1:2">
      <c r="A1206" s="7"/>
      <c r="B1206" s="8"/>
    </row>
    <row r="1207" spans="1:2">
      <c r="A1207" s="7"/>
      <c r="B1207" s="8"/>
    </row>
    <row r="1208" spans="1:2">
      <c r="A1208" s="7"/>
      <c r="B1208" s="8"/>
    </row>
    <row r="1209" spans="1:2">
      <c r="A1209" s="7"/>
      <c r="B1209" s="8"/>
    </row>
    <row r="1210" spans="1:2">
      <c r="A1210" s="7"/>
      <c r="B1210" s="8"/>
    </row>
    <row r="1211" spans="1:2">
      <c r="A1211" s="7"/>
      <c r="B1211" s="8"/>
    </row>
    <row r="1212" spans="1:2">
      <c r="A1212" s="7"/>
      <c r="B1212" s="8"/>
    </row>
    <row r="1213" spans="1:2">
      <c r="A1213" s="7"/>
      <c r="B1213" s="8"/>
    </row>
    <row r="1214" spans="1:2">
      <c r="A1214" s="7"/>
      <c r="B1214" s="8"/>
    </row>
    <row r="1215" spans="1:2">
      <c r="A1215" s="7"/>
      <c r="B1215" s="8"/>
    </row>
    <row r="1216" spans="1:2">
      <c r="A1216" s="7"/>
      <c r="B1216" s="8"/>
    </row>
    <row r="1217" spans="1:2">
      <c r="A1217" s="7"/>
      <c r="B1217" s="8"/>
    </row>
    <row r="1218" spans="1:2">
      <c r="A1218" s="7"/>
      <c r="B1218" s="8"/>
    </row>
    <row r="1219" spans="1:2">
      <c r="A1219" s="7"/>
      <c r="B1219" s="8"/>
    </row>
    <row r="1220" spans="1:2">
      <c r="A1220" s="7"/>
      <c r="B1220" s="8"/>
    </row>
    <row r="1221" spans="1:2">
      <c r="A1221" s="7"/>
      <c r="B1221" s="8"/>
    </row>
    <row r="1222" spans="1:2">
      <c r="A1222" s="7"/>
      <c r="B1222" s="8"/>
    </row>
    <row r="1223" spans="1:2">
      <c r="A1223" s="7"/>
      <c r="B1223" s="8"/>
    </row>
    <row r="1224" spans="1:2">
      <c r="A1224" s="7"/>
      <c r="B1224" s="8"/>
    </row>
    <row r="1225" spans="1:2">
      <c r="A1225" s="7"/>
      <c r="B1225" s="8"/>
    </row>
    <row r="1226" spans="1:2">
      <c r="A1226" s="7"/>
      <c r="B1226" s="8"/>
    </row>
    <row r="1227" spans="1:2">
      <c r="A1227" s="7"/>
      <c r="B1227" s="8"/>
    </row>
    <row r="1228" spans="1:2">
      <c r="A1228" s="7"/>
      <c r="B1228" s="8"/>
    </row>
    <row r="1229" spans="1:2">
      <c r="A1229" s="7"/>
      <c r="B1229" s="8"/>
    </row>
    <row r="1230" spans="1:2">
      <c r="A1230" s="7"/>
      <c r="B1230" s="8"/>
    </row>
    <row r="1231" spans="1:2">
      <c r="A1231" s="7"/>
      <c r="B1231" s="8"/>
    </row>
    <row r="1232" spans="1:2">
      <c r="A1232" s="7"/>
      <c r="B1232" s="8"/>
    </row>
    <row r="1233" spans="1:2">
      <c r="A1233" s="7"/>
      <c r="B1233" s="8"/>
    </row>
    <row r="1234" spans="1:2">
      <c r="A1234" s="7"/>
      <c r="B1234" s="8"/>
    </row>
    <row r="1235" spans="1:2">
      <c r="A1235" s="7"/>
      <c r="B1235" s="8"/>
    </row>
    <row r="1236" spans="1:2">
      <c r="A1236" s="7"/>
      <c r="B1236" s="8"/>
    </row>
    <row r="1237" spans="1:2">
      <c r="A1237" s="7"/>
      <c r="B1237" s="8"/>
    </row>
    <row r="1238" spans="1:2">
      <c r="A1238" s="7"/>
      <c r="B1238" s="8"/>
    </row>
    <row r="1239" spans="1:2">
      <c r="A1239" s="7"/>
      <c r="B1239" s="8"/>
    </row>
    <row r="1240" spans="1:2">
      <c r="A1240" s="7"/>
      <c r="B1240" s="8"/>
    </row>
    <row r="1241" spans="1:2">
      <c r="A1241" s="7"/>
      <c r="B1241" s="8"/>
    </row>
    <row r="1242" spans="1:2">
      <c r="A1242" s="7"/>
      <c r="B1242" s="8"/>
    </row>
    <row r="1243" spans="1:2">
      <c r="A1243" s="7"/>
      <c r="B1243" s="8"/>
    </row>
    <row r="1244" spans="1:2">
      <c r="A1244" s="7"/>
      <c r="B1244" s="8"/>
    </row>
    <row r="1245" spans="1:2">
      <c r="A1245" s="7"/>
      <c r="B1245" s="8"/>
    </row>
    <row r="1246" spans="1:2">
      <c r="A1246" s="7"/>
      <c r="B1246" s="8"/>
    </row>
    <row r="1247" spans="1:2">
      <c r="A1247" s="7"/>
      <c r="B1247" s="8"/>
    </row>
    <row r="1248" spans="1:2">
      <c r="A1248" s="7"/>
      <c r="B1248" s="8"/>
    </row>
    <row r="1249" spans="1:2">
      <c r="A1249" s="7"/>
      <c r="B1249" s="8"/>
    </row>
    <row r="1250" spans="1:2">
      <c r="A1250" s="7"/>
      <c r="B1250" s="8"/>
    </row>
    <row r="1251" spans="1:2">
      <c r="A1251" s="7"/>
      <c r="B1251" s="8"/>
    </row>
    <row r="1252" spans="1:2">
      <c r="A1252" s="7"/>
      <c r="B1252" s="8"/>
    </row>
    <row r="1253" spans="1:2">
      <c r="A1253" s="7"/>
      <c r="B1253" s="8"/>
    </row>
    <row r="1254" spans="1:2">
      <c r="A1254" s="7"/>
      <c r="B1254" s="8"/>
    </row>
    <row r="1255" spans="1:2">
      <c r="A1255" s="7"/>
      <c r="B1255" s="8"/>
    </row>
    <row r="1256" spans="1:2">
      <c r="A1256" s="7"/>
      <c r="B1256" s="8"/>
    </row>
    <row r="1257" spans="1:2">
      <c r="A1257" s="7"/>
      <c r="B1257" s="8"/>
    </row>
    <row r="1258" spans="1:2">
      <c r="A1258" s="7"/>
      <c r="B1258" s="8"/>
    </row>
    <row r="1259" spans="1:2">
      <c r="A1259" s="7"/>
      <c r="B1259" s="8"/>
    </row>
    <row r="1260" spans="1:2">
      <c r="A1260" s="7"/>
      <c r="B1260" s="8"/>
    </row>
    <row r="1261" spans="1:2">
      <c r="A1261" s="7"/>
      <c r="B1261" s="8"/>
    </row>
    <row r="1262" spans="1:2">
      <c r="A1262" s="7"/>
      <c r="B1262" s="8"/>
    </row>
    <row r="1263" spans="1:2">
      <c r="A1263" s="7"/>
      <c r="B1263" s="8"/>
    </row>
    <row r="1264" spans="1:2">
      <c r="A1264" s="7"/>
      <c r="B1264" s="8"/>
    </row>
    <row r="1265" spans="1:2">
      <c r="A1265" s="7"/>
      <c r="B1265" s="8"/>
    </row>
    <row r="1266" spans="1:2">
      <c r="A1266" s="7"/>
      <c r="B1266" s="8"/>
    </row>
    <row r="1267" spans="1:2">
      <c r="A1267" s="7"/>
      <c r="B1267" s="8"/>
    </row>
    <row r="1268" spans="1:2">
      <c r="A1268" s="7"/>
      <c r="B1268" s="8"/>
    </row>
    <row r="1269" spans="1:2">
      <c r="A1269" s="7"/>
      <c r="B1269" s="8"/>
    </row>
    <row r="1270" spans="1:2">
      <c r="A1270" s="7"/>
      <c r="B1270" s="8"/>
    </row>
    <row r="1271" spans="1:2">
      <c r="A1271" s="7"/>
      <c r="B1271" s="8"/>
    </row>
    <row r="1272" spans="1:2">
      <c r="A1272" s="7"/>
      <c r="B1272" s="8"/>
    </row>
    <row r="1273" spans="1:2">
      <c r="A1273" s="7"/>
      <c r="B1273" s="8"/>
    </row>
    <row r="1274" spans="1:2">
      <c r="A1274" s="7"/>
      <c r="B1274" s="8"/>
    </row>
    <row r="1275" spans="1:2">
      <c r="A1275" s="7"/>
      <c r="B1275" s="8"/>
    </row>
    <row r="1276" spans="1:2">
      <c r="A1276" s="7"/>
      <c r="B1276" s="8"/>
    </row>
    <row r="1277" spans="1:2">
      <c r="A1277" s="7"/>
      <c r="B1277" s="8"/>
    </row>
  </sheetData>
  <mergeCells count="10">
    <mergeCell ref="B115:J116"/>
    <mergeCell ref="B118:J118"/>
    <mergeCell ref="A1:B3"/>
    <mergeCell ref="A72:B72"/>
    <mergeCell ref="A4:B5"/>
    <mergeCell ref="A87:B87"/>
    <mergeCell ref="A74:B74"/>
    <mergeCell ref="C1:I2"/>
    <mergeCell ref="C3:I3"/>
    <mergeCell ref="A85:B8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9"/>
  <sheetViews>
    <sheetView topLeftCell="A621" workbookViewId="0">
      <selection activeCell="C646" sqref="C646"/>
    </sheetView>
  </sheetViews>
  <sheetFormatPr defaultRowHeight="12.75" outlineLevelRow="1"/>
  <cols>
    <col min="1" max="1" width="7" style="9" customWidth="1"/>
    <col min="2" max="2" width="9.5703125" style="10" bestFit="1" customWidth="1"/>
    <col min="3" max="3" width="47" style="11" customWidth="1"/>
    <col min="4" max="9" width="12.7109375" customWidth="1"/>
    <col min="10" max="10" width="12.7109375" style="266" customWidth="1"/>
    <col min="11" max="11" width="10.42578125" customWidth="1"/>
  </cols>
  <sheetData>
    <row r="1" spans="1:11" s="5" customFormat="1" ht="18.75" customHeight="1">
      <c r="A1" s="322" t="s">
        <v>379</v>
      </c>
      <c r="B1" s="322"/>
      <c r="C1" s="322"/>
      <c r="D1" s="322"/>
      <c r="E1" s="322"/>
      <c r="F1" s="322"/>
      <c r="G1" s="322"/>
      <c r="H1" s="322"/>
      <c r="I1" s="303"/>
      <c r="J1" s="267"/>
    </row>
    <row r="2" spans="1:11" s="1" customFormat="1" ht="30" customHeight="1">
      <c r="A2" s="322"/>
      <c r="B2" s="322"/>
      <c r="C2" s="322"/>
      <c r="D2" s="322"/>
      <c r="E2" s="322"/>
      <c r="F2" s="322"/>
      <c r="G2" s="322"/>
      <c r="H2" s="322"/>
      <c r="I2" s="303"/>
      <c r="J2" s="267"/>
    </row>
    <row r="3" spans="1:11" s="1" customFormat="1" ht="33.75" customHeight="1" thickBot="1">
      <c r="A3" s="322"/>
      <c r="B3" s="322"/>
      <c r="C3" s="322"/>
      <c r="D3" s="322"/>
      <c r="E3" s="322"/>
      <c r="F3" s="322"/>
      <c r="G3" s="322"/>
      <c r="H3" s="322"/>
      <c r="I3" s="303"/>
      <c r="J3" s="267"/>
    </row>
    <row r="4" spans="1:11" ht="38.25">
      <c r="A4" s="323" t="s">
        <v>24</v>
      </c>
      <c r="B4" s="324"/>
      <c r="C4" s="325"/>
      <c r="D4" s="233" t="s">
        <v>355</v>
      </c>
      <c r="E4" s="233" t="s">
        <v>378</v>
      </c>
      <c r="F4" s="233" t="s">
        <v>315</v>
      </c>
      <c r="G4" s="233" t="s">
        <v>376</v>
      </c>
      <c r="H4" s="233" t="s">
        <v>327</v>
      </c>
      <c r="I4" s="233" t="s">
        <v>357</v>
      </c>
      <c r="J4" s="233" t="s">
        <v>377</v>
      </c>
    </row>
    <row r="5" spans="1:11" ht="13.5" thickBot="1">
      <c r="A5" s="326"/>
      <c r="B5" s="327"/>
      <c r="C5" s="328"/>
      <c r="D5" s="252" t="s">
        <v>145</v>
      </c>
      <c r="E5" s="252" t="s">
        <v>145</v>
      </c>
      <c r="F5" s="252" t="s">
        <v>145</v>
      </c>
      <c r="G5" s="252" t="s">
        <v>145</v>
      </c>
      <c r="H5" s="252" t="s">
        <v>145</v>
      </c>
      <c r="I5" s="252" t="s">
        <v>145</v>
      </c>
      <c r="J5" s="252" t="s">
        <v>145</v>
      </c>
    </row>
    <row r="6" spans="1:11" ht="13.5" outlineLevel="1" thickBot="1">
      <c r="A6" s="150" t="s">
        <v>177</v>
      </c>
      <c r="B6" s="115"/>
      <c r="C6" s="116"/>
      <c r="D6" s="195">
        <f t="shared" ref="D6:J6" si="0">D12+D24+D28+D34+D48+D55+D62+D84+D90</f>
        <v>450971</v>
      </c>
      <c r="E6" s="195">
        <f t="shared" si="0"/>
        <v>483925</v>
      </c>
      <c r="F6" s="195">
        <f t="shared" si="0"/>
        <v>501440</v>
      </c>
      <c r="G6" s="195">
        <f t="shared" si="0"/>
        <v>690270</v>
      </c>
      <c r="H6" s="195">
        <f t="shared" si="0"/>
        <v>534910</v>
      </c>
      <c r="I6" s="195">
        <f t="shared" si="0"/>
        <v>530310</v>
      </c>
      <c r="J6" s="195">
        <f t="shared" si="0"/>
        <v>536630</v>
      </c>
      <c r="K6" s="208"/>
    </row>
    <row r="7" spans="1:11" outlineLevel="1">
      <c r="A7" s="83"/>
      <c r="B7" s="24">
        <v>611</v>
      </c>
      <c r="C7" s="25" t="s">
        <v>26</v>
      </c>
      <c r="D7" s="12">
        <v>116312</v>
      </c>
      <c r="E7" s="12">
        <v>122978</v>
      </c>
      <c r="F7" s="283">
        <v>143880</v>
      </c>
      <c r="G7" s="283">
        <v>135000</v>
      </c>
      <c r="H7" s="219">
        <v>143880</v>
      </c>
      <c r="I7" s="12">
        <v>143880</v>
      </c>
      <c r="J7" s="12">
        <v>143880</v>
      </c>
      <c r="K7" s="208"/>
    </row>
    <row r="8" spans="1:11" outlineLevel="1">
      <c r="A8" s="84"/>
      <c r="B8" s="61">
        <v>612001</v>
      </c>
      <c r="C8" s="36" t="s">
        <v>122</v>
      </c>
      <c r="D8" s="12">
        <v>20675</v>
      </c>
      <c r="E8" s="12">
        <v>19343</v>
      </c>
      <c r="F8" s="283">
        <v>25000</v>
      </c>
      <c r="G8" s="283">
        <v>21000</v>
      </c>
      <c r="H8" s="219">
        <v>25000</v>
      </c>
      <c r="I8" s="12">
        <v>25000</v>
      </c>
      <c r="J8" s="12">
        <v>25000</v>
      </c>
      <c r="K8" s="208"/>
    </row>
    <row r="9" spans="1:11" outlineLevel="1">
      <c r="A9" s="84"/>
      <c r="B9" s="61">
        <v>614</v>
      </c>
      <c r="C9" s="36" t="s">
        <v>192</v>
      </c>
      <c r="D9" s="12">
        <v>6100</v>
      </c>
      <c r="E9" s="12">
        <v>8488</v>
      </c>
      <c r="F9" s="283">
        <v>0</v>
      </c>
      <c r="G9" s="283">
        <v>8700</v>
      </c>
      <c r="H9" s="219">
        <v>0</v>
      </c>
      <c r="I9" s="12">
        <v>0</v>
      </c>
      <c r="J9" s="12">
        <v>0</v>
      </c>
      <c r="K9" s="208"/>
    </row>
    <row r="10" spans="1:11" outlineLevel="1">
      <c r="A10" s="84"/>
      <c r="B10" s="61">
        <v>614</v>
      </c>
      <c r="C10" s="36" t="s">
        <v>152</v>
      </c>
      <c r="D10" s="271">
        <v>2054</v>
      </c>
      <c r="E10" s="12">
        <v>0</v>
      </c>
      <c r="F10" s="283">
        <v>0</v>
      </c>
      <c r="G10" s="283">
        <v>0</v>
      </c>
      <c r="H10" s="219">
        <v>0</v>
      </c>
      <c r="I10" s="12">
        <v>0</v>
      </c>
      <c r="J10" s="12">
        <v>0</v>
      </c>
      <c r="K10" s="208"/>
    </row>
    <row r="11" spans="1:11" hidden="1" outlineLevel="1">
      <c r="A11" s="84"/>
      <c r="B11" s="160">
        <v>642013</v>
      </c>
      <c r="C11" s="35"/>
      <c r="D11" s="234"/>
      <c r="E11" s="265"/>
      <c r="F11" s="265"/>
      <c r="G11" s="265"/>
      <c r="H11" s="265"/>
      <c r="I11" s="265"/>
      <c r="J11" s="265"/>
      <c r="K11" s="208"/>
    </row>
    <row r="12" spans="1:11" outlineLevel="1">
      <c r="A12" s="84"/>
      <c r="B12" s="86"/>
      <c r="C12" s="133" t="s">
        <v>98</v>
      </c>
      <c r="D12" s="196">
        <f t="shared" ref="D12:J12" si="1">SUM(D7:D11)</f>
        <v>145141</v>
      </c>
      <c r="E12" s="196">
        <f t="shared" ref="E12:I12" si="2">SUM(E7:E11)</f>
        <v>150809</v>
      </c>
      <c r="F12" s="196">
        <f t="shared" si="2"/>
        <v>168880</v>
      </c>
      <c r="G12" s="196">
        <f t="shared" si="2"/>
        <v>164700</v>
      </c>
      <c r="H12" s="196">
        <f t="shared" si="2"/>
        <v>168880</v>
      </c>
      <c r="I12" s="196">
        <f t="shared" si="2"/>
        <v>168880</v>
      </c>
      <c r="J12" s="196">
        <f t="shared" si="1"/>
        <v>168880</v>
      </c>
      <c r="K12" s="208"/>
    </row>
    <row r="13" spans="1:11" outlineLevel="1">
      <c r="A13" s="84"/>
      <c r="B13" s="86"/>
      <c r="C13" s="82"/>
      <c r="D13" s="197"/>
      <c r="E13" s="197"/>
      <c r="F13" s="197"/>
      <c r="G13" s="197"/>
      <c r="H13" s="197"/>
      <c r="I13" s="197"/>
      <c r="J13" s="197"/>
      <c r="K13" s="208"/>
    </row>
    <row r="14" spans="1:11" outlineLevel="1">
      <c r="A14" s="84"/>
      <c r="B14" s="135">
        <v>620</v>
      </c>
      <c r="C14" s="136" t="s">
        <v>22</v>
      </c>
      <c r="D14" s="197"/>
      <c r="E14" s="197"/>
      <c r="F14" s="197"/>
      <c r="G14" s="197"/>
      <c r="H14" s="197"/>
      <c r="I14" s="197"/>
      <c r="J14" s="197"/>
      <c r="K14" s="208"/>
    </row>
    <row r="15" spans="1:11" outlineLevel="1">
      <c r="A15" s="84"/>
      <c r="B15" s="61">
        <v>621</v>
      </c>
      <c r="C15" s="22" t="s">
        <v>93</v>
      </c>
      <c r="D15" s="12">
        <v>9398</v>
      </c>
      <c r="E15" s="12">
        <v>10280</v>
      </c>
      <c r="F15" s="283">
        <v>11200</v>
      </c>
      <c r="G15" s="283">
        <v>10300</v>
      </c>
      <c r="H15" s="219">
        <v>11200</v>
      </c>
      <c r="I15" s="12">
        <v>11200</v>
      </c>
      <c r="J15" s="12">
        <v>11200</v>
      </c>
      <c r="K15" s="208"/>
    </row>
    <row r="16" spans="1:11" outlineLevel="1">
      <c r="A16" s="84"/>
      <c r="B16" s="61">
        <v>623</v>
      </c>
      <c r="C16" s="22" t="s">
        <v>94</v>
      </c>
      <c r="D16" s="12">
        <v>6334</v>
      </c>
      <c r="E16" s="12">
        <v>6202</v>
      </c>
      <c r="F16" s="283">
        <v>5900</v>
      </c>
      <c r="G16" s="283">
        <v>6170</v>
      </c>
      <c r="H16" s="219">
        <v>5900</v>
      </c>
      <c r="I16" s="12">
        <v>5900</v>
      </c>
      <c r="J16" s="12">
        <v>5900</v>
      </c>
      <c r="K16" s="208"/>
    </row>
    <row r="17" spans="1:11" outlineLevel="1">
      <c r="A17" s="84"/>
      <c r="B17" s="61">
        <v>625001</v>
      </c>
      <c r="C17" s="22" t="s">
        <v>27</v>
      </c>
      <c r="D17" s="12">
        <v>2243</v>
      </c>
      <c r="E17" s="12">
        <v>2329</v>
      </c>
      <c r="F17" s="283">
        <v>2400</v>
      </c>
      <c r="G17" s="283">
        <v>2310</v>
      </c>
      <c r="H17" s="219">
        <v>2400</v>
      </c>
      <c r="I17" s="12">
        <v>2400</v>
      </c>
      <c r="J17" s="12">
        <v>2400</v>
      </c>
      <c r="K17" s="208"/>
    </row>
    <row r="18" spans="1:11" outlineLevel="1">
      <c r="A18" s="84"/>
      <c r="B18" s="61">
        <v>625002</v>
      </c>
      <c r="C18" s="22" t="s">
        <v>28</v>
      </c>
      <c r="D18" s="12">
        <v>23664</v>
      </c>
      <c r="E18" s="12">
        <v>24647</v>
      </c>
      <c r="F18" s="283">
        <v>24090</v>
      </c>
      <c r="G18" s="283">
        <v>23060</v>
      </c>
      <c r="H18" s="219">
        <v>24090</v>
      </c>
      <c r="I18" s="12">
        <v>24090</v>
      </c>
      <c r="J18" s="12">
        <v>24090</v>
      </c>
      <c r="K18" s="208"/>
    </row>
    <row r="19" spans="1:11" outlineLevel="1">
      <c r="A19" s="84"/>
      <c r="B19" s="61">
        <v>625003</v>
      </c>
      <c r="C19" s="22" t="s">
        <v>29</v>
      </c>
      <c r="D19" s="12">
        <v>1378</v>
      </c>
      <c r="E19" s="12">
        <v>1417</v>
      </c>
      <c r="F19" s="283">
        <v>1380</v>
      </c>
      <c r="G19" s="283">
        <v>1320</v>
      </c>
      <c r="H19" s="219">
        <v>1380</v>
      </c>
      <c r="I19" s="12">
        <v>1380</v>
      </c>
      <c r="J19" s="12">
        <v>1380</v>
      </c>
      <c r="K19" s="208"/>
    </row>
    <row r="20" spans="1:11" outlineLevel="1">
      <c r="A20" s="84"/>
      <c r="B20" s="61">
        <v>625004</v>
      </c>
      <c r="C20" s="22" t="s">
        <v>30</v>
      </c>
      <c r="D20" s="12">
        <v>3664</v>
      </c>
      <c r="E20" s="12">
        <v>3644</v>
      </c>
      <c r="F20" s="283">
        <v>3800</v>
      </c>
      <c r="G20" s="283">
        <v>4940</v>
      </c>
      <c r="H20" s="219">
        <v>3800</v>
      </c>
      <c r="I20" s="12">
        <v>3800</v>
      </c>
      <c r="J20" s="12">
        <v>3800</v>
      </c>
      <c r="K20" s="208"/>
    </row>
    <row r="21" spans="1:11" outlineLevel="1">
      <c r="A21" s="84"/>
      <c r="B21" s="61">
        <v>625005</v>
      </c>
      <c r="C21" s="22" t="s">
        <v>95</v>
      </c>
      <c r="D21" s="12">
        <v>1179</v>
      </c>
      <c r="E21" s="12">
        <v>1163</v>
      </c>
      <c r="F21" s="283">
        <v>1700</v>
      </c>
      <c r="G21" s="283">
        <v>1650</v>
      </c>
      <c r="H21" s="219">
        <v>1700</v>
      </c>
      <c r="I21" s="12">
        <v>1700</v>
      </c>
      <c r="J21" s="12">
        <v>1700</v>
      </c>
      <c r="K21" s="208"/>
    </row>
    <row r="22" spans="1:11" outlineLevel="1">
      <c r="A22" s="84"/>
      <c r="B22" s="61">
        <v>625007</v>
      </c>
      <c r="C22" s="22" t="s">
        <v>96</v>
      </c>
      <c r="D22" s="12">
        <v>8027</v>
      </c>
      <c r="E22" s="12">
        <v>8361</v>
      </c>
      <c r="F22" s="283">
        <v>8210</v>
      </c>
      <c r="G22" s="283">
        <v>7830</v>
      </c>
      <c r="H22" s="219">
        <v>8210</v>
      </c>
      <c r="I22" s="12">
        <v>8210</v>
      </c>
      <c r="J22" s="12">
        <v>8210</v>
      </c>
      <c r="K22" s="208"/>
    </row>
    <row r="23" spans="1:11" outlineLevel="1">
      <c r="A23" s="84"/>
      <c r="B23" s="61">
        <v>627</v>
      </c>
      <c r="C23" s="22" t="s">
        <v>97</v>
      </c>
      <c r="D23" s="12">
        <v>1065</v>
      </c>
      <c r="E23" s="12">
        <v>1080</v>
      </c>
      <c r="F23" s="283">
        <v>1080</v>
      </c>
      <c r="G23" s="283">
        <v>1080</v>
      </c>
      <c r="H23" s="219">
        <v>1080</v>
      </c>
      <c r="I23" s="12">
        <v>1080</v>
      </c>
      <c r="J23" s="12">
        <v>1080</v>
      </c>
      <c r="K23" s="208"/>
    </row>
    <row r="24" spans="1:11" outlineLevel="1">
      <c r="A24" s="84"/>
      <c r="B24" s="86"/>
      <c r="C24" s="133" t="s">
        <v>98</v>
      </c>
      <c r="D24" s="198">
        <f t="shared" ref="D24:J24" si="3">SUM(D15:D23)</f>
        <v>56952</v>
      </c>
      <c r="E24" s="198">
        <f t="shared" si="3"/>
        <v>59123</v>
      </c>
      <c r="F24" s="198">
        <f t="shared" si="3"/>
        <v>59760</v>
      </c>
      <c r="G24" s="198">
        <f t="shared" si="3"/>
        <v>58660</v>
      </c>
      <c r="H24" s="198">
        <f t="shared" si="3"/>
        <v>59760</v>
      </c>
      <c r="I24" s="198">
        <f t="shared" si="3"/>
        <v>59760</v>
      </c>
      <c r="J24" s="198">
        <f t="shared" si="3"/>
        <v>59760</v>
      </c>
      <c r="K24" s="208"/>
    </row>
    <row r="25" spans="1:11" outlineLevel="1">
      <c r="A25" s="84"/>
      <c r="B25" s="86"/>
      <c r="C25" s="91"/>
      <c r="D25" s="197"/>
      <c r="E25" s="197"/>
      <c r="F25" s="197"/>
      <c r="G25" s="197"/>
      <c r="H25" s="197"/>
      <c r="I25" s="197"/>
      <c r="J25" s="197"/>
      <c r="K25" s="208"/>
    </row>
    <row r="26" spans="1:11" outlineLevel="1">
      <c r="A26" s="85"/>
      <c r="B26" s="134">
        <v>630</v>
      </c>
      <c r="C26" s="134" t="s">
        <v>0</v>
      </c>
      <c r="D26" s="197"/>
      <c r="E26" s="197"/>
      <c r="F26" s="197"/>
      <c r="G26" s="197"/>
      <c r="H26" s="197"/>
      <c r="I26" s="197"/>
      <c r="J26" s="197"/>
      <c r="K26" s="208"/>
    </row>
    <row r="27" spans="1:11" outlineLevel="1">
      <c r="A27" s="84"/>
      <c r="B27" s="92" t="s">
        <v>1</v>
      </c>
      <c r="C27" s="88" t="s">
        <v>178</v>
      </c>
      <c r="D27" s="12">
        <v>173</v>
      </c>
      <c r="E27" s="12">
        <v>50</v>
      </c>
      <c r="F27" s="283">
        <v>100</v>
      </c>
      <c r="G27" s="283">
        <v>60</v>
      </c>
      <c r="H27" s="219">
        <v>100</v>
      </c>
      <c r="I27" s="211">
        <v>100</v>
      </c>
      <c r="J27" s="211">
        <v>100</v>
      </c>
      <c r="K27" s="208"/>
    </row>
    <row r="28" spans="1:11" outlineLevel="1">
      <c r="A28" s="84"/>
      <c r="B28" s="86"/>
      <c r="C28" s="133" t="s">
        <v>98</v>
      </c>
      <c r="D28" s="198">
        <f t="shared" ref="D28:J28" si="4">SUM(D27)</f>
        <v>173</v>
      </c>
      <c r="E28" s="198">
        <f t="shared" si="4"/>
        <v>50</v>
      </c>
      <c r="F28" s="198">
        <f t="shared" si="4"/>
        <v>100</v>
      </c>
      <c r="G28" s="198">
        <f t="shared" si="4"/>
        <v>60</v>
      </c>
      <c r="H28" s="198">
        <f t="shared" si="4"/>
        <v>100</v>
      </c>
      <c r="I28" s="198">
        <f t="shared" si="4"/>
        <v>100</v>
      </c>
      <c r="J28" s="198">
        <f t="shared" si="4"/>
        <v>100</v>
      </c>
      <c r="K28" s="208"/>
    </row>
    <row r="29" spans="1:11" outlineLevel="1">
      <c r="A29" s="84"/>
      <c r="B29" s="84"/>
      <c r="C29" s="93"/>
      <c r="D29" s="197"/>
      <c r="E29" s="197"/>
      <c r="F29" s="197"/>
      <c r="G29" s="197"/>
      <c r="H29" s="197"/>
      <c r="I29" s="197"/>
      <c r="J29" s="197"/>
      <c r="K29" s="208"/>
    </row>
    <row r="30" spans="1:11" outlineLevel="1">
      <c r="A30" s="85"/>
      <c r="B30" s="137">
        <v>632</v>
      </c>
      <c r="C30" s="136" t="s">
        <v>18</v>
      </c>
      <c r="D30" s="197"/>
      <c r="E30" s="197"/>
      <c r="F30" s="197"/>
      <c r="G30" s="197"/>
      <c r="H30" s="197"/>
      <c r="I30" s="197"/>
      <c r="J30" s="197"/>
      <c r="K30" s="208"/>
    </row>
    <row r="31" spans="1:11" outlineLevel="1">
      <c r="A31" s="84"/>
      <c r="B31" s="87">
        <v>632001</v>
      </c>
      <c r="C31" s="88" t="s">
        <v>179</v>
      </c>
      <c r="D31" s="12">
        <v>9938</v>
      </c>
      <c r="E31" s="12">
        <v>16496</v>
      </c>
      <c r="F31" s="283">
        <v>20000</v>
      </c>
      <c r="G31" s="283">
        <v>12000</v>
      </c>
      <c r="H31" s="219">
        <v>20000</v>
      </c>
      <c r="I31" s="211">
        <v>21000</v>
      </c>
      <c r="J31" s="211">
        <v>22000</v>
      </c>
      <c r="K31" s="208"/>
    </row>
    <row r="32" spans="1:11" outlineLevel="1">
      <c r="A32" s="84"/>
      <c r="B32" s="87">
        <v>632002</v>
      </c>
      <c r="C32" s="88" t="s">
        <v>33</v>
      </c>
      <c r="D32" s="12">
        <v>668</v>
      </c>
      <c r="E32" s="12">
        <v>824</v>
      </c>
      <c r="F32" s="283">
        <v>1600</v>
      </c>
      <c r="G32" s="283">
        <v>800</v>
      </c>
      <c r="H32" s="219">
        <v>1600</v>
      </c>
      <c r="I32" s="211">
        <v>1600</v>
      </c>
      <c r="J32" s="211">
        <v>1650</v>
      </c>
      <c r="K32" s="208"/>
    </row>
    <row r="33" spans="1:11" outlineLevel="1">
      <c r="A33" s="84"/>
      <c r="B33" s="87">
        <v>632005</v>
      </c>
      <c r="C33" s="88" t="s">
        <v>34</v>
      </c>
      <c r="D33" s="12">
        <v>7211</v>
      </c>
      <c r="E33" s="12">
        <v>8198</v>
      </c>
      <c r="F33" s="283">
        <v>8000</v>
      </c>
      <c r="G33" s="283">
        <v>8000</v>
      </c>
      <c r="H33" s="219">
        <v>9000</v>
      </c>
      <c r="I33" s="211">
        <v>9000</v>
      </c>
      <c r="J33" s="211">
        <v>9500</v>
      </c>
      <c r="K33" s="208"/>
    </row>
    <row r="34" spans="1:11" outlineLevel="1">
      <c r="A34" s="84"/>
      <c r="B34" s="86"/>
      <c r="C34" s="133" t="s">
        <v>98</v>
      </c>
      <c r="D34" s="198">
        <f t="shared" ref="D34:J34" si="5">SUM(D31:D33)</f>
        <v>17817</v>
      </c>
      <c r="E34" s="198">
        <f t="shared" si="5"/>
        <v>25518</v>
      </c>
      <c r="F34" s="198">
        <f t="shared" si="5"/>
        <v>29600</v>
      </c>
      <c r="G34" s="198">
        <f t="shared" si="5"/>
        <v>20800</v>
      </c>
      <c r="H34" s="198">
        <f>SUM(H31:H33)</f>
        <v>30600</v>
      </c>
      <c r="I34" s="198">
        <f t="shared" si="5"/>
        <v>31600</v>
      </c>
      <c r="J34" s="198">
        <f t="shared" si="5"/>
        <v>33150</v>
      </c>
      <c r="K34" s="208"/>
    </row>
    <row r="35" spans="1:11" outlineLevel="1">
      <c r="A35" s="84"/>
      <c r="B35" s="86"/>
      <c r="C35" s="93"/>
      <c r="D35" s="197"/>
      <c r="E35" s="197"/>
      <c r="F35" s="197"/>
      <c r="G35" s="197"/>
      <c r="H35" s="197"/>
      <c r="I35" s="197"/>
      <c r="J35" s="197"/>
      <c r="K35" s="208"/>
    </row>
    <row r="36" spans="1:11" outlineLevel="1">
      <c r="A36" s="85"/>
      <c r="B36" s="137">
        <v>633</v>
      </c>
      <c r="C36" s="137" t="s">
        <v>19</v>
      </c>
      <c r="D36" s="197"/>
      <c r="E36" s="197"/>
      <c r="F36" s="197"/>
      <c r="G36" s="197"/>
      <c r="H36" s="197"/>
      <c r="I36" s="197"/>
      <c r="J36" s="197"/>
      <c r="K36" s="208"/>
    </row>
    <row r="37" spans="1:11" outlineLevel="1">
      <c r="A37" s="84"/>
      <c r="B37" s="87">
        <v>633001</v>
      </c>
      <c r="C37" s="88" t="s">
        <v>35</v>
      </c>
      <c r="D37" s="12">
        <v>438</v>
      </c>
      <c r="E37" s="12">
        <v>14921</v>
      </c>
      <c r="F37" s="283">
        <v>5000</v>
      </c>
      <c r="G37" s="283">
        <v>2500</v>
      </c>
      <c r="H37" s="219">
        <v>1500</v>
      </c>
      <c r="I37" s="211">
        <v>1500</v>
      </c>
      <c r="J37" s="211">
        <v>550</v>
      </c>
      <c r="K37" s="208"/>
    </row>
    <row r="38" spans="1:11" outlineLevel="1">
      <c r="A38" s="84"/>
      <c r="B38" s="92" t="s">
        <v>2</v>
      </c>
      <c r="C38" s="88" t="s">
        <v>36</v>
      </c>
      <c r="D38" s="12">
        <v>684</v>
      </c>
      <c r="E38" s="12">
        <v>553</v>
      </c>
      <c r="F38" s="283">
        <v>5000</v>
      </c>
      <c r="G38" s="283">
        <v>2000</v>
      </c>
      <c r="H38" s="219">
        <v>3000</v>
      </c>
      <c r="I38" s="211">
        <v>1500</v>
      </c>
      <c r="J38" s="211">
        <v>1000</v>
      </c>
      <c r="K38" s="208"/>
    </row>
    <row r="39" spans="1:11" outlineLevel="1">
      <c r="A39" s="84"/>
      <c r="B39" s="87">
        <v>633004</v>
      </c>
      <c r="C39" s="88" t="s">
        <v>100</v>
      </c>
      <c r="D39" s="12">
        <v>2235</v>
      </c>
      <c r="E39" s="12">
        <v>389</v>
      </c>
      <c r="F39" s="283">
        <v>2200</v>
      </c>
      <c r="G39" s="283">
        <v>1800</v>
      </c>
      <c r="H39" s="219">
        <v>2200</v>
      </c>
      <c r="I39" s="211">
        <v>2200</v>
      </c>
      <c r="J39" s="211">
        <v>2200</v>
      </c>
      <c r="K39" s="208"/>
    </row>
    <row r="40" spans="1:11" outlineLevel="1">
      <c r="A40" s="84"/>
      <c r="B40" s="87">
        <v>633006</v>
      </c>
      <c r="C40" s="88" t="s">
        <v>37</v>
      </c>
      <c r="D40" s="12">
        <v>18676</v>
      </c>
      <c r="E40" s="12">
        <v>18123</v>
      </c>
      <c r="F40" s="283">
        <v>15000</v>
      </c>
      <c r="G40" s="283">
        <v>15000</v>
      </c>
      <c r="H40" s="219">
        <v>15000</v>
      </c>
      <c r="I40" s="211">
        <v>15000</v>
      </c>
      <c r="J40" s="211">
        <v>15000</v>
      </c>
      <c r="K40" s="208"/>
    </row>
    <row r="41" spans="1:11" outlineLevel="1">
      <c r="A41" s="84"/>
      <c r="B41" s="87">
        <v>633009</v>
      </c>
      <c r="C41" s="88" t="s">
        <v>38</v>
      </c>
      <c r="D41" s="12">
        <v>887</v>
      </c>
      <c r="E41" s="12">
        <v>2313</v>
      </c>
      <c r="F41" s="283">
        <v>700</v>
      </c>
      <c r="G41" s="283">
        <v>700</v>
      </c>
      <c r="H41" s="219">
        <v>670</v>
      </c>
      <c r="I41" s="211">
        <v>670</v>
      </c>
      <c r="J41" s="211">
        <v>670</v>
      </c>
      <c r="K41" s="208"/>
    </row>
    <row r="42" spans="1:11" outlineLevel="1">
      <c r="A42" s="84"/>
      <c r="B42" s="87">
        <v>633010</v>
      </c>
      <c r="C42" s="88" t="s">
        <v>101</v>
      </c>
      <c r="D42" s="12">
        <v>1502</v>
      </c>
      <c r="E42" s="12">
        <v>1265</v>
      </c>
      <c r="F42" s="283">
        <v>2000</v>
      </c>
      <c r="G42" s="283">
        <v>2000</v>
      </c>
      <c r="H42" s="219">
        <v>2000</v>
      </c>
      <c r="I42" s="211">
        <v>2000</v>
      </c>
      <c r="J42" s="211">
        <v>2000</v>
      </c>
      <c r="K42" s="208"/>
    </row>
    <row r="43" spans="1:11" outlineLevel="1">
      <c r="A43" s="84"/>
      <c r="B43" s="87">
        <v>633011</v>
      </c>
      <c r="C43" s="88" t="s">
        <v>51</v>
      </c>
      <c r="D43" s="12">
        <v>731</v>
      </c>
      <c r="E43" s="12">
        <v>215</v>
      </c>
      <c r="F43" s="283">
        <v>1500</v>
      </c>
      <c r="G43" s="283">
        <v>1000</v>
      </c>
      <c r="H43" s="219">
        <v>1500</v>
      </c>
      <c r="I43" s="211">
        <v>1500</v>
      </c>
      <c r="J43" s="211">
        <v>1500</v>
      </c>
      <c r="K43" s="208"/>
    </row>
    <row r="44" spans="1:11" outlineLevel="1">
      <c r="A44" s="84"/>
      <c r="B44" s="87">
        <v>633013</v>
      </c>
      <c r="C44" s="88" t="s">
        <v>393</v>
      </c>
      <c r="D44" s="12">
        <v>0</v>
      </c>
      <c r="E44" s="12">
        <v>139</v>
      </c>
      <c r="F44" s="283">
        <v>0</v>
      </c>
      <c r="G44" s="283">
        <v>700</v>
      </c>
      <c r="H44" s="219">
        <v>700</v>
      </c>
      <c r="I44" s="211">
        <v>700</v>
      </c>
      <c r="J44" s="211"/>
      <c r="K44" s="208"/>
    </row>
    <row r="45" spans="1:11" outlineLevel="1">
      <c r="A45" s="84"/>
      <c r="B45" s="87">
        <v>633015</v>
      </c>
      <c r="C45" s="88" t="s">
        <v>180</v>
      </c>
      <c r="D45" s="12">
        <v>1052</v>
      </c>
      <c r="E45" s="12">
        <v>476</v>
      </c>
      <c r="F45" s="283">
        <v>1300</v>
      </c>
      <c r="G45" s="283">
        <v>1000</v>
      </c>
      <c r="H45" s="219">
        <v>1300</v>
      </c>
      <c r="I45" s="211">
        <v>1300</v>
      </c>
      <c r="J45" s="211">
        <v>1300</v>
      </c>
      <c r="K45" s="208"/>
    </row>
    <row r="46" spans="1:11" outlineLevel="1">
      <c r="A46" s="84"/>
      <c r="B46" s="87" t="s">
        <v>303</v>
      </c>
      <c r="C46" s="88" t="s">
        <v>304</v>
      </c>
      <c r="D46" s="12">
        <v>1430</v>
      </c>
      <c r="E46" s="12">
        <v>341</v>
      </c>
      <c r="F46" s="283">
        <v>2000</v>
      </c>
      <c r="G46" s="283">
        <v>1000</v>
      </c>
      <c r="H46" s="219">
        <v>2000</v>
      </c>
      <c r="I46" s="211">
        <v>2000</v>
      </c>
      <c r="J46" s="211">
        <v>2000</v>
      </c>
      <c r="K46" s="208"/>
    </row>
    <row r="47" spans="1:11" outlineLevel="1">
      <c r="A47" s="84"/>
      <c r="B47" s="87">
        <v>633016</v>
      </c>
      <c r="C47" s="88" t="s">
        <v>39</v>
      </c>
      <c r="D47" s="12">
        <v>6310</v>
      </c>
      <c r="E47" s="12">
        <v>3084</v>
      </c>
      <c r="F47" s="283">
        <v>6000</v>
      </c>
      <c r="G47" s="283">
        <v>4000</v>
      </c>
      <c r="H47" s="219">
        <v>6000</v>
      </c>
      <c r="I47" s="211">
        <v>6000</v>
      </c>
      <c r="J47" s="211">
        <v>6000</v>
      </c>
      <c r="K47" s="208"/>
    </row>
    <row r="48" spans="1:11" outlineLevel="1">
      <c r="A48" s="84"/>
      <c r="B48" s="86"/>
      <c r="C48" s="133" t="s">
        <v>98</v>
      </c>
      <c r="D48" s="198">
        <f t="shared" ref="D48:J48" si="6">SUM(D37:D47)</f>
        <v>33945</v>
      </c>
      <c r="E48" s="198">
        <f t="shared" si="6"/>
        <v>41819</v>
      </c>
      <c r="F48" s="198">
        <f t="shared" si="6"/>
        <v>40700</v>
      </c>
      <c r="G48" s="198">
        <f t="shared" si="6"/>
        <v>31700</v>
      </c>
      <c r="H48" s="198">
        <f t="shared" si="6"/>
        <v>35870</v>
      </c>
      <c r="I48" s="198">
        <f t="shared" si="6"/>
        <v>34370</v>
      </c>
      <c r="J48" s="198">
        <f t="shared" si="6"/>
        <v>32220</v>
      </c>
      <c r="K48" s="208"/>
    </row>
    <row r="49" spans="1:11" outlineLevel="1">
      <c r="A49" s="84"/>
      <c r="B49" s="86"/>
      <c r="C49" s="91"/>
      <c r="D49" s="197"/>
      <c r="E49" s="197"/>
      <c r="F49" s="197"/>
      <c r="G49" s="197"/>
      <c r="H49" s="197"/>
      <c r="I49" s="197"/>
      <c r="J49" s="197"/>
      <c r="K49" s="208"/>
    </row>
    <row r="50" spans="1:11" outlineLevel="1">
      <c r="A50" s="85"/>
      <c r="B50" s="137">
        <v>634</v>
      </c>
      <c r="C50" s="137" t="s">
        <v>3</v>
      </c>
      <c r="D50" s="197"/>
      <c r="E50" s="197"/>
      <c r="F50" s="197"/>
      <c r="G50" s="197"/>
      <c r="H50" s="197"/>
      <c r="I50" s="197"/>
      <c r="J50" s="197"/>
      <c r="K50" s="208"/>
    </row>
    <row r="51" spans="1:11" outlineLevel="1">
      <c r="A51" s="84"/>
      <c r="B51" s="92" t="s">
        <v>4</v>
      </c>
      <c r="C51" s="88" t="s">
        <v>181</v>
      </c>
      <c r="D51" s="12">
        <v>11400</v>
      </c>
      <c r="E51" s="12">
        <v>8636</v>
      </c>
      <c r="F51" s="283">
        <v>12500</v>
      </c>
      <c r="G51" s="283">
        <v>11000</v>
      </c>
      <c r="H51" s="219">
        <v>13000</v>
      </c>
      <c r="I51" s="211">
        <v>13500</v>
      </c>
      <c r="J51" s="211">
        <v>13500</v>
      </c>
      <c r="K51" s="208"/>
    </row>
    <row r="52" spans="1:11" outlineLevel="1">
      <c r="A52" s="84"/>
      <c r="B52" s="87">
        <v>634002</v>
      </c>
      <c r="C52" s="88" t="s">
        <v>41</v>
      </c>
      <c r="D52" s="12">
        <v>6575</v>
      </c>
      <c r="E52" s="12">
        <v>4309</v>
      </c>
      <c r="F52" s="283">
        <v>6000</v>
      </c>
      <c r="G52" s="283">
        <v>6000</v>
      </c>
      <c r="H52" s="219">
        <v>7000</v>
      </c>
      <c r="I52" s="211">
        <v>7500</v>
      </c>
      <c r="J52" s="211">
        <v>7500</v>
      </c>
      <c r="K52" s="208"/>
    </row>
    <row r="53" spans="1:11" outlineLevel="1">
      <c r="A53" s="84"/>
      <c r="B53" s="87">
        <v>634003</v>
      </c>
      <c r="C53" s="88" t="s">
        <v>42</v>
      </c>
      <c r="D53" s="12">
        <v>1748</v>
      </c>
      <c r="E53" s="12">
        <v>1859</v>
      </c>
      <c r="F53" s="283">
        <v>2500</v>
      </c>
      <c r="G53" s="283">
        <v>2500</v>
      </c>
      <c r="H53" s="219">
        <v>2500</v>
      </c>
      <c r="I53" s="211">
        <v>2500</v>
      </c>
      <c r="J53" s="211">
        <v>2500</v>
      </c>
      <c r="K53" s="208"/>
    </row>
    <row r="54" spans="1:11" outlineLevel="1">
      <c r="A54" s="84"/>
      <c r="B54" s="87">
        <v>634005</v>
      </c>
      <c r="C54" s="88" t="s">
        <v>164</v>
      </c>
      <c r="D54" s="12">
        <v>125</v>
      </c>
      <c r="E54" s="12">
        <v>276</v>
      </c>
      <c r="F54" s="283">
        <v>550</v>
      </c>
      <c r="G54" s="283">
        <v>500</v>
      </c>
      <c r="H54" s="219">
        <v>550</v>
      </c>
      <c r="I54" s="211">
        <v>550</v>
      </c>
      <c r="J54" s="211">
        <v>550</v>
      </c>
      <c r="K54" s="208"/>
    </row>
    <row r="55" spans="1:11" outlineLevel="1">
      <c r="A55" s="84"/>
      <c r="B55" s="86"/>
      <c r="C55" s="133" t="s">
        <v>98</v>
      </c>
      <c r="D55" s="198">
        <f t="shared" ref="D55:J55" si="7">SUM(D51:D54)</f>
        <v>19848</v>
      </c>
      <c r="E55" s="198">
        <f t="shared" si="7"/>
        <v>15080</v>
      </c>
      <c r="F55" s="198">
        <f t="shared" si="7"/>
        <v>21550</v>
      </c>
      <c r="G55" s="198">
        <f t="shared" si="7"/>
        <v>20000</v>
      </c>
      <c r="H55" s="198">
        <f t="shared" si="7"/>
        <v>23050</v>
      </c>
      <c r="I55" s="198">
        <f t="shared" si="7"/>
        <v>24050</v>
      </c>
      <c r="J55" s="198">
        <f t="shared" si="7"/>
        <v>24050</v>
      </c>
      <c r="K55" s="208"/>
    </row>
    <row r="56" spans="1:11" outlineLevel="1">
      <c r="A56" s="84"/>
      <c r="B56" s="86"/>
      <c r="C56" s="93"/>
      <c r="D56" s="197"/>
      <c r="E56" s="197"/>
      <c r="F56" s="197"/>
      <c r="G56" s="197"/>
      <c r="H56" s="197"/>
      <c r="I56" s="197"/>
      <c r="J56" s="197"/>
      <c r="K56" s="208"/>
    </row>
    <row r="57" spans="1:11" outlineLevel="1">
      <c r="A57" s="85"/>
      <c r="B57" s="137">
        <v>635</v>
      </c>
      <c r="C57" s="137" t="s">
        <v>20</v>
      </c>
      <c r="D57" s="197"/>
      <c r="E57" s="197"/>
      <c r="F57" s="197"/>
      <c r="G57" s="197"/>
      <c r="H57" s="197"/>
      <c r="I57" s="197"/>
      <c r="J57" s="197"/>
      <c r="K57" s="208"/>
    </row>
    <row r="58" spans="1:11" outlineLevel="1">
      <c r="A58" s="84"/>
      <c r="B58" s="92" t="s">
        <v>5</v>
      </c>
      <c r="C58" s="88" t="s">
        <v>165</v>
      </c>
      <c r="D58" s="12">
        <v>0</v>
      </c>
      <c r="E58" s="12">
        <v>0</v>
      </c>
      <c r="F58" s="283">
        <v>1000</v>
      </c>
      <c r="G58" s="283">
        <v>500</v>
      </c>
      <c r="H58" s="219">
        <v>1000</v>
      </c>
      <c r="I58" s="211">
        <v>1000</v>
      </c>
      <c r="J58" s="211">
        <v>1000</v>
      </c>
      <c r="K58" s="208"/>
    </row>
    <row r="59" spans="1:11" outlineLevel="1">
      <c r="A59" s="84"/>
      <c r="B59" s="87">
        <v>635009</v>
      </c>
      <c r="C59" s="88" t="s">
        <v>254</v>
      </c>
      <c r="D59" s="12">
        <v>4397</v>
      </c>
      <c r="E59" s="12">
        <v>5956</v>
      </c>
      <c r="F59" s="283">
        <v>5000</v>
      </c>
      <c r="G59" s="283">
        <v>10000</v>
      </c>
      <c r="H59" s="219">
        <v>10000</v>
      </c>
      <c r="I59" s="211">
        <v>10000</v>
      </c>
      <c r="J59" s="211">
        <v>10000</v>
      </c>
      <c r="K59" s="208"/>
    </row>
    <row r="60" spans="1:11" ht="12.75" customHeight="1" outlineLevel="1">
      <c r="A60" s="84"/>
      <c r="B60" s="87">
        <v>635004</v>
      </c>
      <c r="C60" s="88" t="s">
        <v>44</v>
      </c>
      <c r="D60" s="12">
        <v>4683</v>
      </c>
      <c r="E60" s="12">
        <v>10214</v>
      </c>
      <c r="F60" s="283">
        <v>4000</v>
      </c>
      <c r="G60" s="283">
        <v>15000</v>
      </c>
      <c r="H60" s="219">
        <v>7000</v>
      </c>
      <c r="I60" s="211">
        <v>7000</v>
      </c>
      <c r="J60" s="211">
        <v>7000</v>
      </c>
      <c r="K60" s="208"/>
    </row>
    <row r="61" spans="1:11" ht="12.75" customHeight="1" outlineLevel="1">
      <c r="A61" s="84"/>
      <c r="B61" s="87">
        <v>635006</v>
      </c>
      <c r="C61" s="88" t="s">
        <v>249</v>
      </c>
      <c r="D61" s="12">
        <v>23276</v>
      </c>
      <c r="E61" s="12">
        <v>17874</v>
      </c>
      <c r="F61" s="283">
        <v>10000</v>
      </c>
      <c r="G61" s="283">
        <v>17000</v>
      </c>
      <c r="H61" s="219">
        <v>10000</v>
      </c>
      <c r="I61" s="211">
        <v>10000</v>
      </c>
      <c r="J61" s="211">
        <v>10000</v>
      </c>
      <c r="K61" s="208"/>
    </row>
    <row r="62" spans="1:11" outlineLevel="1">
      <c r="A62" s="84"/>
      <c r="B62" s="86"/>
      <c r="C62" s="133" t="s">
        <v>98</v>
      </c>
      <c r="D62" s="199">
        <f t="shared" ref="D62:J62" si="8">SUM(D58:D61)</f>
        <v>32356</v>
      </c>
      <c r="E62" s="199">
        <f t="shared" si="8"/>
        <v>34044</v>
      </c>
      <c r="F62" s="199">
        <f t="shared" si="8"/>
        <v>20000</v>
      </c>
      <c r="G62" s="199">
        <f t="shared" si="8"/>
        <v>42500</v>
      </c>
      <c r="H62" s="199">
        <f t="shared" si="8"/>
        <v>28000</v>
      </c>
      <c r="I62" s="199">
        <f t="shared" si="8"/>
        <v>28000</v>
      </c>
      <c r="J62" s="199">
        <f t="shared" si="8"/>
        <v>28000</v>
      </c>
      <c r="K62" s="208"/>
    </row>
    <row r="63" spans="1:11" outlineLevel="1">
      <c r="A63" s="84"/>
      <c r="B63" s="86"/>
      <c r="C63" s="93"/>
      <c r="D63" s="197"/>
      <c r="E63" s="197"/>
      <c r="F63" s="197"/>
      <c r="G63" s="197"/>
      <c r="H63" s="197"/>
      <c r="I63" s="197"/>
      <c r="J63" s="197"/>
      <c r="K63" s="208"/>
    </row>
    <row r="64" spans="1:11" outlineLevel="1">
      <c r="A64" s="85"/>
      <c r="B64" s="138">
        <v>637</v>
      </c>
      <c r="C64" s="138" t="s">
        <v>21</v>
      </c>
      <c r="D64" s="197"/>
      <c r="E64" s="197"/>
      <c r="F64" s="197"/>
      <c r="G64" s="197"/>
      <c r="H64" s="197"/>
      <c r="I64" s="197"/>
      <c r="J64" s="197"/>
      <c r="K64" s="208"/>
    </row>
    <row r="65" spans="1:11" outlineLevel="1">
      <c r="A65" s="85"/>
      <c r="B65" s="237">
        <v>636001</v>
      </c>
      <c r="C65" s="212" t="s">
        <v>366</v>
      </c>
      <c r="D65" s="12">
        <v>0</v>
      </c>
      <c r="E65" s="12">
        <v>1520</v>
      </c>
      <c r="F65" s="283">
        <v>1400</v>
      </c>
      <c r="G65" s="283">
        <v>0</v>
      </c>
      <c r="H65" s="219">
        <v>0</v>
      </c>
      <c r="I65" s="211">
        <v>0</v>
      </c>
      <c r="J65" s="211">
        <v>0</v>
      </c>
      <c r="K65" s="208"/>
    </row>
    <row r="66" spans="1:11" outlineLevel="1">
      <c r="A66" s="85"/>
      <c r="B66" s="291">
        <v>636002</v>
      </c>
      <c r="C66" s="292" t="s">
        <v>365</v>
      </c>
      <c r="D66" s="13">
        <v>0</v>
      </c>
      <c r="E66" s="13">
        <v>762</v>
      </c>
      <c r="F66" s="284">
        <v>800</v>
      </c>
      <c r="G66" s="284">
        <v>800</v>
      </c>
      <c r="H66" s="219">
        <v>800</v>
      </c>
      <c r="I66" s="211">
        <v>800</v>
      </c>
      <c r="J66" s="211">
        <v>800</v>
      </c>
      <c r="K66" s="208"/>
    </row>
    <row r="67" spans="1:11" outlineLevel="1">
      <c r="A67" s="85"/>
      <c r="B67" s="237">
        <v>637002</v>
      </c>
      <c r="C67" s="212" t="s">
        <v>305</v>
      </c>
      <c r="D67" s="12">
        <v>0</v>
      </c>
      <c r="E67" s="12">
        <v>1140</v>
      </c>
      <c r="F67" s="283">
        <v>500</v>
      </c>
      <c r="G67" s="283">
        <v>0</v>
      </c>
      <c r="H67" s="219">
        <v>500</v>
      </c>
      <c r="I67" s="211">
        <v>500</v>
      </c>
      <c r="J67" s="211">
        <v>500</v>
      </c>
      <c r="K67" s="208"/>
    </row>
    <row r="68" spans="1:11" outlineLevel="1">
      <c r="A68" s="85"/>
      <c r="B68" s="235">
        <v>637003</v>
      </c>
      <c r="C68" s="236" t="s">
        <v>138</v>
      </c>
      <c r="D68" s="13">
        <v>581</v>
      </c>
      <c r="E68" s="13">
        <v>151</v>
      </c>
      <c r="F68" s="284">
        <v>200</v>
      </c>
      <c r="G68" s="284">
        <v>0</v>
      </c>
      <c r="H68" s="219">
        <v>200</v>
      </c>
      <c r="I68" s="211">
        <v>100</v>
      </c>
      <c r="J68" s="211">
        <v>200</v>
      </c>
      <c r="K68" s="208"/>
    </row>
    <row r="69" spans="1:11" outlineLevel="1">
      <c r="A69" s="84"/>
      <c r="B69" s="87">
        <v>637004</v>
      </c>
      <c r="C69" s="88" t="s">
        <v>45</v>
      </c>
      <c r="D69" s="12">
        <v>53663</v>
      </c>
      <c r="E69" s="12">
        <v>40847</v>
      </c>
      <c r="F69" s="283">
        <v>30000</v>
      </c>
      <c r="G69" s="283">
        <v>35000</v>
      </c>
      <c r="H69" s="219">
        <v>35000</v>
      </c>
      <c r="I69" s="12">
        <v>35000</v>
      </c>
      <c r="J69" s="12">
        <v>43320</v>
      </c>
      <c r="K69" s="208"/>
    </row>
    <row r="70" spans="1:11" outlineLevel="1">
      <c r="A70" s="84"/>
      <c r="B70" s="87">
        <v>637005</v>
      </c>
      <c r="C70" s="88" t="s">
        <v>406</v>
      </c>
      <c r="D70" s="12">
        <v>21498</v>
      </c>
      <c r="E70" s="12">
        <v>16570</v>
      </c>
      <c r="F70" s="283">
        <v>20000</v>
      </c>
      <c r="G70" s="283">
        <v>195000</v>
      </c>
      <c r="H70" s="219">
        <v>10000</v>
      </c>
      <c r="I70" s="12">
        <v>20000</v>
      </c>
      <c r="J70" s="12">
        <v>15000</v>
      </c>
      <c r="K70" s="208"/>
    </row>
    <row r="71" spans="1:11" outlineLevel="1">
      <c r="A71" s="84"/>
      <c r="B71" s="87">
        <v>637006</v>
      </c>
      <c r="C71" s="88" t="s">
        <v>332</v>
      </c>
      <c r="D71" s="12">
        <v>977</v>
      </c>
      <c r="E71" s="12">
        <v>2131</v>
      </c>
      <c r="F71" s="283">
        <v>9000</v>
      </c>
      <c r="G71" s="283">
        <v>1500</v>
      </c>
      <c r="H71" s="219">
        <v>9000</v>
      </c>
      <c r="I71" s="12">
        <v>9000</v>
      </c>
      <c r="J71" s="12">
        <v>9000</v>
      </c>
      <c r="K71" s="208"/>
    </row>
    <row r="72" spans="1:11" outlineLevel="1">
      <c r="A72" s="84"/>
      <c r="B72" s="87">
        <v>637037</v>
      </c>
      <c r="C72" s="88" t="s">
        <v>367</v>
      </c>
      <c r="D72" s="12">
        <v>2824</v>
      </c>
      <c r="E72" s="12">
        <v>28542</v>
      </c>
      <c r="F72" s="283">
        <v>5000</v>
      </c>
      <c r="G72" s="283">
        <v>39000</v>
      </c>
      <c r="H72" s="219">
        <v>40000</v>
      </c>
      <c r="I72" s="12">
        <v>40000</v>
      </c>
      <c r="J72" s="12">
        <v>40000</v>
      </c>
      <c r="K72" s="208"/>
    </row>
    <row r="73" spans="1:11" outlineLevel="1">
      <c r="A73" s="84"/>
      <c r="B73" s="87">
        <v>637011</v>
      </c>
      <c r="C73" s="88" t="s">
        <v>103</v>
      </c>
      <c r="D73" s="12">
        <v>250</v>
      </c>
      <c r="E73" s="12">
        <v>0</v>
      </c>
      <c r="F73" s="283">
        <v>500</v>
      </c>
      <c r="G73" s="283">
        <v>0</v>
      </c>
      <c r="H73" s="219">
        <v>500</v>
      </c>
      <c r="I73" s="12">
        <v>500</v>
      </c>
      <c r="J73" s="12">
        <v>500</v>
      </c>
      <c r="K73" s="208"/>
    </row>
    <row r="74" spans="1:11" ht="12.75" customHeight="1" outlineLevel="1">
      <c r="A74" s="84"/>
      <c r="B74" s="87">
        <v>637012</v>
      </c>
      <c r="C74" s="88" t="s">
        <v>368</v>
      </c>
      <c r="D74" s="12">
        <v>2907</v>
      </c>
      <c r="E74" s="12">
        <v>5256</v>
      </c>
      <c r="F74" s="283">
        <v>4000</v>
      </c>
      <c r="G74" s="283">
        <v>1600</v>
      </c>
      <c r="H74" s="219">
        <v>1600</v>
      </c>
      <c r="I74" s="12">
        <v>1600</v>
      </c>
      <c r="J74" s="12">
        <v>1600</v>
      </c>
      <c r="K74" s="208"/>
    </row>
    <row r="75" spans="1:11" outlineLevel="1">
      <c r="A75" s="84"/>
      <c r="B75" s="87">
        <v>637014</v>
      </c>
      <c r="C75" s="88" t="s">
        <v>46</v>
      </c>
      <c r="D75" s="12">
        <v>20985</v>
      </c>
      <c r="E75" s="12">
        <v>16682</v>
      </c>
      <c r="F75" s="283">
        <v>24500</v>
      </c>
      <c r="G75" s="283">
        <v>18000</v>
      </c>
      <c r="H75" s="219">
        <v>24500</v>
      </c>
      <c r="I75" s="12">
        <v>24500</v>
      </c>
      <c r="J75" s="12">
        <v>24500</v>
      </c>
      <c r="K75" s="208"/>
    </row>
    <row r="76" spans="1:11" outlineLevel="1">
      <c r="A76" s="84"/>
      <c r="B76" s="87">
        <v>637015</v>
      </c>
      <c r="C76" s="88" t="s">
        <v>47</v>
      </c>
      <c r="D76" s="12">
        <v>3977</v>
      </c>
      <c r="E76" s="12">
        <v>5129</v>
      </c>
      <c r="F76" s="283">
        <v>1500</v>
      </c>
      <c r="G76" s="283">
        <v>5000</v>
      </c>
      <c r="H76" s="219">
        <v>5000</v>
      </c>
      <c r="I76" s="12">
        <v>5000</v>
      </c>
      <c r="J76" s="12">
        <v>5000</v>
      </c>
      <c r="K76" s="208"/>
    </row>
    <row r="77" spans="1:11" outlineLevel="1">
      <c r="A77" s="84"/>
      <c r="B77" s="87">
        <v>637016</v>
      </c>
      <c r="C77" s="88" t="s">
        <v>48</v>
      </c>
      <c r="D77" s="12">
        <v>5050</v>
      </c>
      <c r="E77" s="12">
        <v>5252</v>
      </c>
      <c r="F77" s="283">
        <v>5000</v>
      </c>
      <c r="G77" s="283">
        <v>5500</v>
      </c>
      <c r="H77" s="219">
        <v>6000</v>
      </c>
      <c r="I77" s="12">
        <v>6000</v>
      </c>
      <c r="J77" s="12">
        <v>6500</v>
      </c>
      <c r="K77" s="208"/>
    </row>
    <row r="78" spans="1:11" outlineLevel="1">
      <c r="A78" s="84"/>
      <c r="B78" s="87">
        <v>637017</v>
      </c>
      <c r="C78" s="88" t="s">
        <v>394</v>
      </c>
      <c r="D78" s="12">
        <v>0</v>
      </c>
      <c r="E78" s="12">
        <v>42</v>
      </c>
      <c r="F78" s="283">
        <v>0</v>
      </c>
      <c r="G78" s="283">
        <v>100</v>
      </c>
      <c r="H78" s="219">
        <v>100</v>
      </c>
      <c r="I78" s="12">
        <v>100</v>
      </c>
      <c r="J78" s="12">
        <v>100</v>
      </c>
      <c r="K78" s="208"/>
    </row>
    <row r="79" spans="1:11" outlineLevel="1">
      <c r="A79" s="84"/>
      <c r="B79" s="87">
        <v>637026</v>
      </c>
      <c r="C79" s="88" t="s">
        <v>104</v>
      </c>
      <c r="D79" s="12">
        <v>16052</v>
      </c>
      <c r="E79" s="12">
        <v>16139</v>
      </c>
      <c r="F79" s="283">
        <v>17500</v>
      </c>
      <c r="G79" s="283">
        <v>17500</v>
      </c>
      <c r="H79" s="219">
        <v>17500</v>
      </c>
      <c r="I79" s="12">
        <v>17500</v>
      </c>
      <c r="J79" s="12">
        <v>17500</v>
      </c>
      <c r="K79" s="208"/>
    </row>
    <row r="80" spans="1:11" outlineLevel="1">
      <c r="A80" s="84"/>
      <c r="B80" s="87">
        <v>637027</v>
      </c>
      <c r="C80" s="88" t="s">
        <v>49</v>
      </c>
      <c r="D80" s="12">
        <v>7447</v>
      </c>
      <c r="E80" s="12">
        <v>4426</v>
      </c>
      <c r="F80" s="283">
        <v>5000</v>
      </c>
      <c r="G80" s="283">
        <v>9000</v>
      </c>
      <c r="H80" s="219">
        <v>5000</v>
      </c>
      <c r="I80" s="12">
        <v>5000</v>
      </c>
      <c r="J80" s="12">
        <v>5000</v>
      </c>
      <c r="K80" s="208"/>
    </row>
    <row r="81" spans="1:11" outlineLevel="1">
      <c r="A81" s="84"/>
      <c r="B81" s="87">
        <v>637031</v>
      </c>
      <c r="C81" s="88" t="s">
        <v>227</v>
      </c>
      <c r="D81" s="12">
        <v>0</v>
      </c>
      <c r="E81" s="12">
        <v>200</v>
      </c>
      <c r="F81" s="283">
        <v>0</v>
      </c>
      <c r="G81" s="283">
        <v>0</v>
      </c>
      <c r="H81" s="219">
        <v>0</v>
      </c>
      <c r="I81" s="12"/>
      <c r="J81" s="12">
        <v>0</v>
      </c>
      <c r="K81" s="208"/>
    </row>
    <row r="82" spans="1:11" outlineLevel="1">
      <c r="A82" s="84"/>
      <c r="B82" s="87">
        <v>637035</v>
      </c>
      <c r="C82" s="88" t="s">
        <v>166</v>
      </c>
      <c r="D82" s="12">
        <v>223</v>
      </c>
      <c r="E82" s="12">
        <v>459</v>
      </c>
      <c r="F82" s="283">
        <v>450</v>
      </c>
      <c r="G82" s="283">
        <v>200</v>
      </c>
      <c r="H82" s="219">
        <v>450</v>
      </c>
      <c r="I82" s="12">
        <v>450</v>
      </c>
      <c r="J82" s="12">
        <v>450</v>
      </c>
      <c r="K82" s="208"/>
    </row>
    <row r="83" spans="1:11" outlineLevel="1">
      <c r="A83" s="84"/>
      <c r="B83" s="87">
        <v>637036</v>
      </c>
      <c r="C83" s="88" t="s">
        <v>203</v>
      </c>
      <c r="D83" s="12">
        <v>1092</v>
      </c>
      <c r="E83" s="12">
        <v>675</v>
      </c>
      <c r="F83" s="283">
        <v>7000</v>
      </c>
      <c r="G83" s="283">
        <v>4500</v>
      </c>
      <c r="H83" s="219">
        <v>2500</v>
      </c>
      <c r="I83" s="12">
        <v>2500</v>
      </c>
      <c r="J83" s="12">
        <v>2500</v>
      </c>
      <c r="K83" s="208"/>
    </row>
    <row r="84" spans="1:11" outlineLevel="1">
      <c r="A84" s="84"/>
      <c r="B84" s="86"/>
      <c r="C84" s="133" t="s">
        <v>98</v>
      </c>
      <c r="D84" s="23">
        <f t="shared" ref="D84:J84" si="9">SUM(D65:D83)</f>
        <v>137526</v>
      </c>
      <c r="E84" s="23">
        <f>SUM(E65:E83)</f>
        <v>145923</v>
      </c>
      <c r="F84" s="23">
        <f t="shared" si="9"/>
        <v>132350</v>
      </c>
      <c r="G84" s="23">
        <f t="shared" si="9"/>
        <v>332700</v>
      </c>
      <c r="H84" s="23">
        <f t="shared" si="9"/>
        <v>158650</v>
      </c>
      <c r="I84" s="23">
        <f t="shared" si="9"/>
        <v>168550</v>
      </c>
      <c r="J84" s="23">
        <f t="shared" si="9"/>
        <v>172470</v>
      </c>
      <c r="K84" s="208"/>
    </row>
    <row r="85" spans="1:11" outlineLevel="1">
      <c r="A85" s="84"/>
      <c r="B85" s="86"/>
      <c r="C85" s="82"/>
      <c r="D85" s="197"/>
      <c r="E85" s="197"/>
      <c r="F85" s="197"/>
      <c r="G85" s="197"/>
      <c r="H85" s="197"/>
      <c r="I85" s="197"/>
      <c r="J85" s="197"/>
      <c r="K85" s="208"/>
    </row>
    <row r="86" spans="1:11" outlineLevel="1">
      <c r="A86" s="84"/>
      <c r="B86" s="87">
        <v>641009</v>
      </c>
      <c r="C86" s="88" t="s">
        <v>105</v>
      </c>
      <c r="D86" s="12">
        <v>4626</v>
      </c>
      <c r="E86" s="12">
        <v>7789</v>
      </c>
      <c r="F86" s="283">
        <v>8000</v>
      </c>
      <c r="G86" s="283">
        <v>9000</v>
      </c>
      <c r="H86" s="219">
        <v>9000</v>
      </c>
      <c r="I86" s="12">
        <v>9000</v>
      </c>
      <c r="J86" s="12">
        <v>9000</v>
      </c>
      <c r="K86" s="208"/>
    </row>
    <row r="87" spans="1:11" outlineLevel="1">
      <c r="A87" s="84"/>
      <c r="B87" s="87">
        <v>642013</v>
      </c>
      <c r="C87" s="88" t="s">
        <v>167</v>
      </c>
      <c r="D87" s="12">
        <v>0</v>
      </c>
      <c r="E87" s="12">
        <v>0</v>
      </c>
      <c r="F87" s="283">
        <v>15000</v>
      </c>
      <c r="G87" s="283">
        <v>3650</v>
      </c>
      <c r="H87" s="219">
        <v>15000</v>
      </c>
      <c r="I87" s="12">
        <v>0</v>
      </c>
      <c r="J87" s="12">
        <v>3000</v>
      </c>
      <c r="K87" s="208"/>
    </row>
    <row r="88" spans="1:11" outlineLevel="1">
      <c r="A88" s="84"/>
      <c r="B88" s="87">
        <v>642014</v>
      </c>
      <c r="C88" s="88" t="s">
        <v>215</v>
      </c>
      <c r="D88" s="13">
        <v>2400</v>
      </c>
      <c r="E88" s="13">
        <v>2158</v>
      </c>
      <c r="F88" s="284">
        <v>5000</v>
      </c>
      <c r="G88" s="284">
        <v>5000</v>
      </c>
      <c r="H88" s="219">
        <v>5000</v>
      </c>
      <c r="I88" s="12">
        <v>5000</v>
      </c>
      <c r="J88" s="12">
        <v>5000</v>
      </c>
      <c r="K88" s="208"/>
    </row>
    <row r="89" spans="1:11" outlineLevel="1">
      <c r="A89" s="84"/>
      <c r="B89" s="87">
        <v>642015</v>
      </c>
      <c r="C89" s="88" t="s">
        <v>193</v>
      </c>
      <c r="D89" s="13">
        <v>187</v>
      </c>
      <c r="E89" s="13">
        <v>1612</v>
      </c>
      <c r="F89" s="284">
        <v>500</v>
      </c>
      <c r="G89" s="284">
        <v>1500</v>
      </c>
      <c r="H89" s="219">
        <v>1000</v>
      </c>
      <c r="I89" s="12">
        <v>1000</v>
      </c>
      <c r="J89" s="12">
        <v>1000</v>
      </c>
      <c r="K89" s="208"/>
    </row>
    <row r="90" spans="1:11" outlineLevel="1">
      <c r="A90" s="84"/>
      <c r="B90" s="86"/>
      <c r="C90" s="133" t="s">
        <v>98</v>
      </c>
      <c r="D90" s="201">
        <f t="shared" ref="D90:J90" si="10">SUM(D86:D89)</f>
        <v>7213</v>
      </c>
      <c r="E90" s="201">
        <f t="shared" si="10"/>
        <v>11559</v>
      </c>
      <c r="F90" s="201">
        <f t="shared" si="10"/>
        <v>28500</v>
      </c>
      <c r="G90" s="201">
        <f t="shared" si="10"/>
        <v>19150</v>
      </c>
      <c r="H90" s="201">
        <f t="shared" si="10"/>
        <v>30000</v>
      </c>
      <c r="I90" s="201">
        <f t="shared" si="10"/>
        <v>15000</v>
      </c>
      <c r="J90" s="201">
        <f t="shared" si="10"/>
        <v>18000</v>
      </c>
      <c r="K90" s="208"/>
    </row>
    <row r="91" spans="1:11" ht="13.5" outlineLevel="1" thickBot="1">
      <c r="A91" s="84"/>
      <c r="B91" s="86"/>
      <c r="C91" s="82"/>
      <c r="D91" s="197"/>
      <c r="E91" s="197"/>
      <c r="F91" s="197"/>
      <c r="G91" s="197"/>
      <c r="H91" s="197"/>
      <c r="I91" s="197"/>
      <c r="J91" s="197"/>
      <c r="K91" s="208"/>
    </row>
    <row r="92" spans="1:11" ht="13.5" outlineLevel="1" thickBot="1">
      <c r="A92" s="62" t="s">
        <v>6</v>
      </c>
      <c r="B92" s="63"/>
      <c r="C92" s="64"/>
      <c r="D92" s="202">
        <f t="shared" ref="D92:J92" si="11">D96</f>
        <v>3181</v>
      </c>
      <c r="E92" s="202">
        <f t="shared" si="11"/>
        <v>3091</v>
      </c>
      <c r="F92" s="202">
        <f t="shared" si="11"/>
        <v>3180</v>
      </c>
      <c r="G92" s="202">
        <f t="shared" si="11"/>
        <v>3180</v>
      </c>
      <c r="H92" s="202">
        <f t="shared" si="11"/>
        <v>3180</v>
      </c>
      <c r="I92" s="202">
        <f t="shared" si="11"/>
        <v>3180</v>
      </c>
      <c r="J92" s="202">
        <f t="shared" si="11"/>
        <v>3180</v>
      </c>
      <c r="K92" s="208"/>
    </row>
    <row r="93" spans="1:11" outlineLevel="1">
      <c r="A93" s="84"/>
      <c r="B93" s="134">
        <v>637</v>
      </c>
      <c r="C93" s="134" t="s">
        <v>21</v>
      </c>
      <c r="D93" s="204"/>
      <c r="E93" s="204"/>
      <c r="F93" s="204"/>
      <c r="G93" s="204"/>
      <c r="H93" s="204"/>
      <c r="I93" s="204"/>
      <c r="J93" s="204"/>
      <c r="K93" s="208"/>
    </row>
    <row r="94" spans="1:11" outlineLevel="1">
      <c r="A94" s="84"/>
      <c r="B94" s="87">
        <v>637005</v>
      </c>
      <c r="C94" s="88" t="s">
        <v>228</v>
      </c>
      <c r="D94" s="12">
        <v>1900</v>
      </c>
      <c r="E94" s="12">
        <v>1680</v>
      </c>
      <c r="F94" s="283">
        <v>1680</v>
      </c>
      <c r="G94" s="283">
        <v>1680</v>
      </c>
      <c r="H94" s="219">
        <v>1680</v>
      </c>
      <c r="I94" s="12">
        <v>1680</v>
      </c>
      <c r="J94" s="12">
        <v>1680</v>
      </c>
      <c r="K94" s="208"/>
    </row>
    <row r="95" spans="1:11" outlineLevel="1">
      <c r="A95" s="84"/>
      <c r="B95" s="87">
        <v>637012</v>
      </c>
      <c r="C95" s="88" t="s">
        <v>106</v>
      </c>
      <c r="D95" s="12">
        <v>1281</v>
      </c>
      <c r="E95" s="12">
        <v>1411</v>
      </c>
      <c r="F95" s="283">
        <v>1500</v>
      </c>
      <c r="G95" s="283">
        <v>1500</v>
      </c>
      <c r="H95" s="219">
        <v>1500</v>
      </c>
      <c r="I95" s="12">
        <v>1500</v>
      </c>
      <c r="J95" s="12">
        <v>1500</v>
      </c>
      <c r="K95" s="208"/>
    </row>
    <row r="96" spans="1:11" outlineLevel="1">
      <c r="A96" s="84"/>
      <c r="B96" s="86"/>
      <c r="C96" s="133" t="s">
        <v>98</v>
      </c>
      <c r="D96" s="196">
        <f t="shared" ref="D96:J96" si="12">SUM(D94:D95)</f>
        <v>3181</v>
      </c>
      <c r="E96" s="196">
        <f t="shared" si="12"/>
        <v>3091</v>
      </c>
      <c r="F96" s="196">
        <f t="shared" si="12"/>
        <v>3180</v>
      </c>
      <c r="G96" s="196">
        <f t="shared" si="12"/>
        <v>3180</v>
      </c>
      <c r="H96" s="196">
        <f t="shared" si="12"/>
        <v>3180</v>
      </c>
      <c r="I96" s="196">
        <f t="shared" si="12"/>
        <v>3180</v>
      </c>
      <c r="J96" s="196">
        <f t="shared" si="12"/>
        <v>3180</v>
      </c>
      <c r="K96" s="208"/>
    </row>
    <row r="97" spans="1:11" ht="13.5" outlineLevel="1" thickBot="1">
      <c r="A97" s="84"/>
      <c r="B97" s="86"/>
      <c r="C97" s="82"/>
      <c r="D97" s="197"/>
      <c r="E97" s="197"/>
      <c r="F97" s="197"/>
      <c r="G97" s="197"/>
      <c r="H97" s="197"/>
      <c r="I97" s="197"/>
      <c r="J97" s="197"/>
      <c r="K97" s="208"/>
    </row>
    <row r="98" spans="1:11" ht="13.5" hidden="1" outlineLevel="1" thickBot="1">
      <c r="A98" s="65" t="s">
        <v>7</v>
      </c>
      <c r="B98" s="66"/>
      <c r="C98" s="67"/>
      <c r="D98" s="197"/>
      <c r="E98" s="197"/>
      <c r="F98" s="197"/>
      <c r="G98" s="197"/>
      <c r="H98" s="197"/>
      <c r="I98" s="197"/>
      <c r="J98" s="197"/>
      <c r="K98" s="208"/>
    </row>
    <row r="99" spans="1:11" s="107" customFormat="1" ht="13.5" outlineLevel="1" thickBot="1">
      <c r="A99" s="57" t="s">
        <v>158</v>
      </c>
      <c r="B99" s="70"/>
      <c r="C99" s="71"/>
      <c r="D99" s="80">
        <f t="shared" ref="D99:J99" si="13">D104+D108+D120</f>
        <v>8204</v>
      </c>
      <c r="E99" s="80">
        <f t="shared" si="13"/>
        <v>8946</v>
      </c>
      <c r="F99" s="80">
        <f t="shared" si="13"/>
        <v>8700</v>
      </c>
      <c r="G99" s="80">
        <f t="shared" si="13"/>
        <v>10360</v>
      </c>
      <c r="H99" s="80">
        <f t="shared" si="13"/>
        <v>11270</v>
      </c>
      <c r="I99" s="80">
        <f t="shared" si="13"/>
        <v>11270</v>
      </c>
      <c r="J99" s="80">
        <f t="shared" si="13"/>
        <v>11170</v>
      </c>
      <c r="K99" s="209"/>
    </row>
    <row r="100" spans="1:11" outlineLevel="1">
      <c r="A100" s="84"/>
      <c r="B100" s="134">
        <v>637</v>
      </c>
      <c r="C100" s="139" t="s">
        <v>21</v>
      </c>
      <c r="D100" s="204"/>
      <c r="E100" s="204"/>
      <c r="F100" s="204"/>
      <c r="G100" s="204"/>
      <c r="H100" s="204"/>
      <c r="I100" s="204"/>
      <c r="J100" s="204"/>
      <c r="K100" s="208"/>
    </row>
    <row r="101" spans="1:11" outlineLevel="1">
      <c r="A101" s="84"/>
      <c r="B101" s="87">
        <v>637001</v>
      </c>
      <c r="C101" s="88" t="s">
        <v>159</v>
      </c>
      <c r="D101" s="12">
        <v>185</v>
      </c>
      <c r="E101" s="12">
        <v>0</v>
      </c>
      <c r="F101" s="283">
        <v>200</v>
      </c>
      <c r="G101" s="283">
        <v>200</v>
      </c>
      <c r="H101" s="219">
        <v>200</v>
      </c>
      <c r="I101" s="12">
        <v>200</v>
      </c>
      <c r="J101" s="12">
        <v>200</v>
      </c>
      <c r="K101" s="208"/>
    </row>
    <row r="102" spans="1:11" outlineLevel="1">
      <c r="A102" s="84"/>
      <c r="B102" s="87">
        <v>633006</v>
      </c>
      <c r="C102" s="88" t="s">
        <v>395</v>
      </c>
      <c r="D102" s="12">
        <v>0</v>
      </c>
      <c r="E102" s="12">
        <v>78</v>
      </c>
      <c r="F102" s="283">
        <v>0</v>
      </c>
      <c r="G102" s="283">
        <v>0</v>
      </c>
      <c r="H102" s="219">
        <v>100</v>
      </c>
      <c r="I102" s="12">
        <v>100</v>
      </c>
      <c r="J102" s="12">
        <v>0</v>
      </c>
      <c r="K102" s="208"/>
    </row>
    <row r="103" spans="1:11" outlineLevel="1">
      <c r="A103" s="84"/>
      <c r="B103" s="87">
        <v>642006</v>
      </c>
      <c r="C103" s="88" t="s">
        <v>273</v>
      </c>
      <c r="D103" s="12">
        <v>16</v>
      </c>
      <c r="E103" s="12">
        <v>16</v>
      </c>
      <c r="F103" s="283">
        <v>20</v>
      </c>
      <c r="G103" s="283">
        <v>20</v>
      </c>
      <c r="H103" s="219">
        <v>20</v>
      </c>
      <c r="I103" s="12">
        <v>20</v>
      </c>
      <c r="J103" s="12">
        <v>20</v>
      </c>
      <c r="K103" s="208"/>
    </row>
    <row r="104" spans="1:11" outlineLevel="1">
      <c r="A104" s="84"/>
      <c r="B104" s="86"/>
      <c r="C104" s="133" t="s">
        <v>98</v>
      </c>
      <c r="D104" s="196">
        <f t="shared" ref="D104:J104" si="14">SUM(D101:D103)</f>
        <v>201</v>
      </c>
      <c r="E104" s="196">
        <f t="shared" si="14"/>
        <v>94</v>
      </c>
      <c r="F104" s="196">
        <f t="shared" si="14"/>
        <v>220</v>
      </c>
      <c r="G104" s="196">
        <f t="shared" si="14"/>
        <v>220</v>
      </c>
      <c r="H104" s="196">
        <f t="shared" si="14"/>
        <v>320</v>
      </c>
      <c r="I104" s="196">
        <f t="shared" si="14"/>
        <v>320</v>
      </c>
      <c r="J104" s="196">
        <f t="shared" si="14"/>
        <v>220</v>
      </c>
      <c r="K104" s="208"/>
    </row>
    <row r="105" spans="1:11" outlineLevel="1">
      <c r="A105" s="84"/>
      <c r="B105" s="86"/>
      <c r="C105" s="133"/>
      <c r="D105" s="276"/>
      <c r="E105" s="276"/>
      <c r="F105" s="276"/>
      <c r="G105" s="276"/>
      <c r="H105" s="276"/>
      <c r="I105" s="276"/>
      <c r="J105" s="276"/>
      <c r="K105" s="208"/>
    </row>
    <row r="106" spans="1:11" outlineLevel="1">
      <c r="A106" s="84"/>
      <c r="B106" s="24">
        <v>611</v>
      </c>
      <c r="C106" s="25" t="s">
        <v>26</v>
      </c>
      <c r="D106" s="12">
        <v>6162</v>
      </c>
      <c r="E106" s="12">
        <v>6559</v>
      </c>
      <c r="F106" s="283">
        <v>5100</v>
      </c>
      <c r="G106" s="283">
        <v>5700</v>
      </c>
      <c r="H106" s="219">
        <v>6000</v>
      </c>
      <c r="I106" s="211">
        <v>6000</v>
      </c>
      <c r="J106" s="211">
        <v>6000</v>
      </c>
      <c r="K106" s="208"/>
    </row>
    <row r="107" spans="1:11" outlineLevel="1">
      <c r="A107" s="84"/>
      <c r="B107" s="61">
        <v>612001</v>
      </c>
      <c r="C107" s="36" t="s">
        <v>122</v>
      </c>
      <c r="D107" s="12">
        <v>0</v>
      </c>
      <c r="E107" s="12">
        <v>0</v>
      </c>
      <c r="F107" s="283">
        <v>1080</v>
      </c>
      <c r="G107" s="283">
        <v>1720</v>
      </c>
      <c r="H107" s="219">
        <v>2020</v>
      </c>
      <c r="I107" s="211">
        <v>2020</v>
      </c>
      <c r="J107" s="211">
        <v>2020</v>
      </c>
      <c r="K107" s="208"/>
    </row>
    <row r="108" spans="1:11" outlineLevel="1">
      <c r="A108" s="84"/>
      <c r="B108" s="86"/>
      <c r="C108" s="133" t="s">
        <v>98</v>
      </c>
      <c r="D108" s="196">
        <f t="shared" ref="D108:J108" si="15">SUM(D106:D107)</f>
        <v>6162</v>
      </c>
      <c r="E108" s="196">
        <f t="shared" si="15"/>
        <v>6559</v>
      </c>
      <c r="F108" s="196">
        <f t="shared" si="15"/>
        <v>6180</v>
      </c>
      <c r="G108" s="196">
        <f t="shared" si="15"/>
        <v>7420</v>
      </c>
      <c r="H108" s="196">
        <f t="shared" si="15"/>
        <v>8020</v>
      </c>
      <c r="I108" s="196">
        <f t="shared" si="15"/>
        <v>8020</v>
      </c>
      <c r="J108" s="196">
        <f t="shared" si="15"/>
        <v>8020</v>
      </c>
      <c r="K108" s="208"/>
    </row>
    <row r="109" spans="1:11" outlineLevel="1">
      <c r="A109" s="84"/>
      <c r="B109" s="86"/>
      <c r="C109" s="133"/>
      <c r="D109" s="276"/>
      <c r="E109" s="276"/>
      <c r="F109" s="276"/>
      <c r="G109" s="276"/>
      <c r="H109" s="276"/>
      <c r="I109" s="276"/>
      <c r="J109" s="276"/>
      <c r="K109" s="208"/>
    </row>
    <row r="110" spans="1:11" outlineLevel="1">
      <c r="A110" s="84"/>
      <c r="B110" s="135">
        <v>620</v>
      </c>
      <c r="C110" s="136" t="s">
        <v>22</v>
      </c>
      <c r="D110" s="197"/>
      <c r="E110" s="197"/>
      <c r="F110" s="197"/>
      <c r="G110" s="197"/>
      <c r="H110" s="197"/>
      <c r="I110" s="197"/>
      <c r="J110" s="197"/>
      <c r="K110" s="208"/>
    </row>
    <row r="111" spans="1:11" outlineLevel="1">
      <c r="A111" s="84"/>
      <c r="B111" s="61">
        <v>621</v>
      </c>
      <c r="C111" s="22" t="s">
        <v>93</v>
      </c>
      <c r="D111" s="12">
        <v>0</v>
      </c>
      <c r="E111" s="12">
        <v>0</v>
      </c>
      <c r="F111" s="283">
        <v>0</v>
      </c>
      <c r="G111" s="283">
        <v>0</v>
      </c>
      <c r="H111" s="219">
        <v>0</v>
      </c>
      <c r="I111" s="12">
        <v>0</v>
      </c>
      <c r="J111" s="12">
        <v>0</v>
      </c>
      <c r="K111" s="208"/>
    </row>
    <row r="112" spans="1:11" outlineLevel="1">
      <c r="A112" s="84"/>
      <c r="B112" s="61">
        <v>623</v>
      </c>
      <c r="C112" s="22" t="s">
        <v>94</v>
      </c>
      <c r="D112" s="12">
        <v>527</v>
      </c>
      <c r="E112" s="12">
        <v>656</v>
      </c>
      <c r="F112" s="283">
        <v>620</v>
      </c>
      <c r="G112" s="283">
        <v>750</v>
      </c>
      <c r="H112" s="219">
        <v>810</v>
      </c>
      <c r="I112" s="12">
        <v>810</v>
      </c>
      <c r="J112" s="12">
        <v>810</v>
      </c>
      <c r="K112" s="208"/>
    </row>
    <row r="113" spans="1:11" outlineLevel="1">
      <c r="A113" s="84"/>
      <c r="B113" s="61">
        <v>625001</v>
      </c>
      <c r="C113" s="22" t="s">
        <v>27</v>
      </c>
      <c r="D113" s="12">
        <v>74</v>
      </c>
      <c r="E113" s="12">
        <v>92</v>
      </c>
      <c r="F113" s="283">
        <v>130</v>
      </c>
      <c r="G113" s="283">
        <v>110</v>
      </c>
      <c r="H113" s="219">
        <v>120</v>
      </c>
      <c r="I113" s="12">
        <v>120</v>
      </c>
      <c r="J113" s="12">
        <v>120</v>
      </c>
      <c r="K113" s="208"/>
    </row>
    <row r="114" spans="1:11" outlineLevel="1">
      <c r="A114" s="84"/>
      <c r="B114" s="61">
        <v>625002</v>
      </c>
      <c r="C114" s="22" t="s">
        <v>28</v>
      </c>
      <c r="D114" s="12">
        <v>737</v>
      </c>
      <c r="E114" s="12">
        <v>918</v>
      </c>
      <c r="F114" s="283">
        <v>870</v>
      </c>
      <c r="G114" s="283">
        <v>1040</v>
      </c>
      <c r="H114" s="219">
        <v>1130</v>
      </c>
      <c r="I114" s="12">
        <v>1130</v>
      </c>
      <c r="J114" s="12">
        <v>1130</v>
      </c>
      <c r="K114" s="208"/>
    </row>
    <row r="115" spans="1:11" outlineLevel="1">
      <c r="A115" s="84"/>
      <c r="B115" s="61">
        <v>625003</v>
      </c>
      <c r="C115" s="22" t="s">
        <v>29</v>
      </c>
      <c r="D115" s="12">
        <v>42</v>
      </c>
      <c r="E115" s="12">
        <v>52</v>
      </c>
      <c r="F115" s="283">
        <v>50</v>
      </c>
      <c r="G115" s="283">
        <v>60</v>
      </c>
      <c r="H115" s="219">
        <v>70</v>
      </c>
      <c r="I115" s="12">
        <v>70</v>
      </c>
      <c r="J115" s="12">
        <v>70</v>
      </c>
      <c r="K115" s="208"/>
    </row>
    <row r="116" spans="1:11" outlineLevel="1">
      <c r="A116" s="84"/>
      <c r="B116" s="61">
        <v>625004</v>
      </c>
      <c r="C116" s="22" t="s">
        <v>30</v>
      </c>
      <c r="D116" s="12">
        <v>158</v>
      </c>
      <c r="E116" s="12">
        <v>197</v>
      </c>
      <c r="F116" s="283">
        <v>190</v>
      </c>
      <c r="G116" s="283">
        <v>230</v>
      </c>
      <c r="H116" s="219">
        <v>240</v>
      </c>
      <c r="I116" s="12">
        <v>240</v>
      </c>
      <c r="J116" s="12">
        <v>240</v>
      </c>
      <c r="K116" s="208"/>
    </row>
    <row r="117" spans="1:11" outlineLevel="1">
      <c r="A117" s="84"/>
      <c r="B117" s="61">
        <v>625005</v>
      </c>
      <c r="C117" s="22" t="s">
        <v>95</v>
      </c>
      <c r="D117" s="12">
        <v>53</v>
      </c>
      <c r="E117" s="12">
        <v>66</v>
      </c>
      <c r="F117" s="283">
        <v>60</v>
      </c>
      <c r="G117" s="283">
        <v>80</v>
      </c>
      <c r="H117" s="219">
        <v>80</v>
      </c>
      <c r="I117" s="12">
        <v>80</v>
      </c>
      <c r="J117" s="12">
        <v>80</v>
      </c>
      <c r="K117" s="208"/>
    </row>
    <row r="118" spans="1:11" outlineLevel="1">
      <c r="A118" s="84"/>
      <c r="B118" s="61">
        <v>625007</v>
      </c>
      <c r="C118" s="22" t="s">
        <v>96</v>
      </c>
      <c r="D118" s="12">
        <v>250</v>
      </c>
      <c r="E118" s="12">
        <v>312</v>
      </c>
      <c r="F118" s="283">
        <v>290</v>
      </c>
      <c r="G118" s="283">
        <v>360</v>
      </c>
      <c r="H118" s="219">
        <v>390</v>
      </c>
      <c r="I118" s="12">
        <v>390</v>
      </c>
      <c r="J118" s="12">
        <v>390</v>
      </c>
      <c r="K118" s="208"/>
    </row>
    <row r="119" spans="1:11" outlineLevel="1">
      <c r="A119" s="84"/>
      <c r="B119" s="61">
        <v>627</v>
      </c>
      <c r="C119" s="22" t="s">
        <v>97</v>
      </c>
      <c r="D119" s="12">
        <v>0</v>
      </c>
      <c r="E119" s="12">
        <v>0</v>
      </c>
      <c r="F119" s="283">
        <v>90</v>
      </c>
      <c r="G119" s="283">
        <v>90</v>
      </c>
      <c r="H119" s="219">
        <v>90</v>
      </c>
      <c r="I119" s="12">
        <v>90</v>
      </c>
      <c r="J119" s="12">
        <v>90</v>
      </c>
      <c r="K119" s="208"/>
    </row>
    <row r="120" spans="1:11" outlineLevel="1">
      <c r="A120" s="84"/>
      <c r="B120" s="86"/>
      <c r="C120" s="133" t="s">
        <v>98</v>
      </c>
      <c r="D120" s="198">
        <f t="shared" ref="D120:J120" si="16">SUM(D111:D119)</f>
        <v>1841</v>
      </c>
      <c r="E120" s="198">
        <f t="shared" si="16"/>
        <v>2293</v>
      </c>
      <c r="F120" s="198">
        <f t="shared" si="16"/>
        <v>2300</v>
      </c>
      <c r="G120" s="198">
        <f t="shared" si="16"/>
        <v>2720</v>
      </c>
      <c r="H120" s="198">
        <f t="shared" si="16"/>
        <v>2930</v>
      </c>
      <c r="I120" s="198">
        <f t="shared" si="16"/>
        <v>2930</v>
      </c>
      <c r="J120" s="198">
        <f t="shared" si="16"/>
        <v>2930</v>
      </c>
      <c r="K120" s="208"/>
    </row>
    <row r="121" spans="1:11" ht="13.5" outlineLevel="1" thickBot="1">
      <c r="A121" s="84"/>
      <c r="B121" s="86"/>
      <c r="C121" s="133"/>
      <c r="D121" s="277"/>
      <c r="E121" s="277"/>
      <c r="F121" s="277"/>
      <c r="G121" s="277"/>
      <c r="H121" s="277"/>
      <c r="I121" s="277"/>
      <c r="J121" s="277"/>
      <c r="K121" s="208"/>
    </row>
    <row r="122" spans="1:11" ht="13.5" outlineLevel="1" thickBot="1">
      <c r="A122" s="278" t="s">
        <v>407</v>
      </c>
      <c r="B122" s="63"/>
      <c r="C122" s="68"/>
      <c r="D122" s="80">
        <f t="shared" ref="D122:J122" si="17">D133</f>
        <v>5781</v>
      </c>
      <c r="E122" s="80">
        <f t="shared" si="17"/>
        <v>7089</v>
      </c>
      <c r="F122" s="80">
        <f t="shared" si="17"/>
        <v>2910</v>
      </c>
      <c r="G122" s="80">
        <f t="shared" si="17"/>
        <v>6660</v>
      </c>
      <c r="H122" s="80">
        <f t="shared" si="17"/>
        <v>4790</v>
      </c>
      <c r="I122" s="80">
        <f t="shared" si="17"/>
        <v>0</v>
      </c>
      <c r="J122" s="80">
        <f t="shared" si="17"/>
        <v>4790</v>
      </c>
      <c r="K122" s="208"/>
    </row>
    <row r="123" spans="1:11" outlineLevel="1">
      <c r="A123" s="85"/>
      <c r="B123" s="134">
        <v>637</v>
      </c>
      <c r="C123" s="139" t="s">
        <v>21</v>
      </c>
      <c r="D123" s="204"/>
      <c r="E123" s="204"/>
      <c r="F123" s="204"/>
      <c r="G123" s="204"/>
      <c r="H123" s="204"/>
      <c r="I123" s="204"/>
      <c r="J123" s="204"/>
      <c r="K123" s="208"/>
    </row>
    <row r="124" spans="1:11" outlineLevel="1">
      <c r="A124" s="84"/>
      <c r="B124" s="87">
        <v>621</v>
      </c>
      <c r="C124" s="88" t="s">
        <v>292</v>
      </c>
      <c r="D124" s="12">
        <v>0</v>
      </c>
      <c r="E124" s="12">
        <v>0</v>
      </c>
      <c r="F124" s="283">
        <v>0</v>
      </c>
      <c r="G124" s="283">
        <v>0</v>
      </c>
      <c r="H124" s="219">
        <v>0</v>
      </c>
      <c r="I124" s="12">
        <v>0</v>
      </c>
      <c r="J124" s="12">
        <v>0</v>
      </c>
      <c r="K124" s="208"/>
    </row>
    <row r="125" spans="1:11" outlineLevel="1">
      <c r="A125" s="84"/>
      <c r="B125" s="87">
        <v>625002</v>
      </c>
      <c r="C125" s="88" t="s">
        <v>293</v>
      </c>
      <c r="D125" s="12">
        <v>109</v>
      </c>
      <c r="E125" s="12">
        <v>25</v>
      </c>
      <c r="F125" s="283">
        <v>60</v>
      </c>
      <c r="G125" s="283">
        <v>0</v>
      </c>
      <c r="H125" s="219">
        <v>110</v>
      </c>
      <c r="I125" s="12">
        <v>0</v>
      </c>
      <c r="J125" s="12">
        <v>110</v>
      </c>
      <c r="K125" s="208"/>
    </row>
    <row r="126" spans="1:11" outlineLevel="1">
      <c r="A126" s="84"/>
      <c r="B126" s="87">
        <v>625003</v>
      </c>
      <c r="C126" s="88" t="s">
        <v>294</v>
      </c>
      <c r="D126" s="12">
        <v>7</v>
      </c>
      <c r="E126" s="12">
        <v>2</v>
      </c>
      <c r="F126" s="283">
        <v>10</v>
      </c>
      <c r="G126" s="283">
        <v>20</v>
      </c>
      <c r="H126" s="219">
        <v>10</v>
      </c>
      <c r="I126" s="12">
        <v>0</v>
      </c>
      <c r="J126" s="12">
        <v>10</v>
      </c>
      <c r="K126" s="208"/>
    </row>
    <row r="127" spans="1:11" outlineLevel="1">
      <c r="A127" s="84"/>
      <c r="B127" s="87">
        <v>625007</v>
      </c>
      <c r="C127" s="88" t="s">
        <v>197</v>
      </c>
      <c r="D127" s="12">
        <v>37</v>
      </c>
      <c r="E127" s="12">
        <v>9</v>
      </c>
      <c r="F127" s="283">
        <v>20</v>
      </c>
      <c r="G127" s="283">
        <v>90</v>
      </c>
      <c r="H127" s="219">
        <v>40</v>
      </c>
      <c r="I127" s="12">
        <v>0</v>
      </c>
      <c r="J127" s="12">
        <v>40</v>
      </c>
      <c r="K127" s="208"/>
    </row>
    <row r="128" spans="1:11" outlineLevel="1">
      <c r="A128" s="84"/>
      <c r="B128" s="87">
        <v>633006</v>
      </c>
      <c r="C128" s="88" t="s">
        <v>37</v>
      </c>
      <c r="D128" s="12">
        <v>434</v>
      </c>
      <c r="E128" s="12">
        <v>326</v>
      </c>
      <c r="F128" s="283">
        <v>220</v>
      </c>
      <c r="G128" s="283">
        <v>290</v>
      </c>
      <c r="H128" s="219">
        <v>430</v>
      </c>
      <c r="I128" s="12">
        <v>0</v>
      </c>
      <c r="J128" s="12">
        <v>430</v>
      </c>
      <c r="K128" s="208"/>
    </row>
    <row r="129" spans="1:11" outlineLevel="1">
      <c r="A129" s="84"/>
      <c r="B129" s="87">
        <v>637014</v>
      </c>
      <c r="C129" s="88" t="s">
        <v>274</v>
      </c>
      <c r="D129" s="12">
        <v>1080</v>
      </c>
      <c r="E129" s="12">
        <v>1120</v>
      </c>
      <c r="F129" s="283">
        <v>540</v>
      </c>
      <c r="G129" s="283">
        <v>0</v>
      </c>
      <c r="H129" s="219">
        <v>1080</v>
      </c>
      <c r="I129" s="12">
        <v>0</v>
      </c>
      <c r="J129" s="12">
        <v>1080</v>
      </c>
      <c r="K129" s="208"/>
    </row>
    <row r="130" spans="1:11" outlineLevel="1">
      <c r="A130" s="84"/>
      <c r="B130" s="87">
        <v>637026</v>
      </c>
      <c r="C130" s="88" t="s">
        <v>275</v>
      </c>
      <c r="D130" s="12">
        <v>2570</v>
      </c>
      <c r="E130" s="12">
        <v>2834</v>
      </c>
      <c r="F130" s="283">
        <v>1290</v>
      </c>
      <c r="G130" s="283">
        <v>4440</v>
      </c>
      <c r="H130" s="219">
        <v>1570</v>
      </c>
      <c r="I130" s="12">
        <v>0</v>
      </c>
      <c r="J130" s="12">
        <v>1570</v>
      </c>
      <c r="K130" s="208"/>
    </row>
    <row r="131" spans="1:11" outlineLevel="1">
      <c r="A131" s="84"/>
      <c r="B131" s="87">
        <v>637027</v>
      </c>
      <c r="C131" s="88" t="s">
        <v>276</v>
      </c>
      <c r="D131" s="12">
        <v>900</v>
      </c>
      <c r="E131" s="12">
        <v>2610</v>
      </c>
      <c r="F131" s="283">
        <v>450</v>
      </c>
      <c r="G131" s="283">
        <v>1820</v>
      </c>
      <c r="H131" s="219">
        <v>900</v>
      </c>
      <c r="I131" s="12">
        <v>0</v>
      </c>
      <c r="J131" s="12">
        <v>900</v>
      </c>
      <c r="K131" s="208"/>
    </row>
    <row r="132" spans="1:11" outlineLevel="1">
      <c r="A132" s="84"/>
      <c r="B132" s="87">
        <v>637037</v>
      </c>
      <c r="C132" s="88" t="s">
        <v>277</v>
      </c>
      <c r="D132" s="12">
        <v>644</v>
      </c>
      <c r="E132" s="12">
        <v>163</v>
      </c>
      <c r="F132" s="283">
        <v>320</v>
      </c>
      <c r="G132" s="283">
        <v>0</v>
      </c>
      <c r="H132" s="219">
        <v>650</v>
      </c>
      <c r="I132" s="12">
        <v>0</v>
      </c>
      <c r="J132" s="12">
        <v>650</v>
      </c>
      <c r="K132" s="208"/>
    </row>
    <row r="133" spans="1:11" outlineLevel="1">
      <c r="A133" s="84"/>
      <c r="B133" s="86"/>
      <c r="C133" s="133" t="s">
        <v>98</v>
      </c>
      <c r="D133" s="23">
        <f t="shared" ref="D133:J133" si="18">SUM(D124:D132)</f>
        <v>5781</v>
      </c>
      <c r="E133" s="23">
        <f t="shared" si="18"/>
        <v>7089</v>
      </c>
      <c r="F133" s="23">
        <f t="shared" si="18"/>
        <v>2910</v>
      </c>
      <c r="G133" s="23">
        <f t="shared" si="18"/>
        <v>6660</v>
      </c>
      <c r="H133" s="23">
        <f t="shared" si="18"/>
        <v>4790</v>
      </c>
      <c r="I133" s="23">
        <f t="shared" si="18"/>
        <v>0</v>
      </c>
      <c r="J133" s="23">
        <f t="shared" si="18"/>
        <v>4790</v>
      </c>
      <c r="K133" s="208"/>
    </row>
    <row r="134" spans="1:11" ht="13.5" outlineLevel="1" thickBot="1">
      <c r="A134" s="84"/>
      <c r="B134" s="86"/>
      <c r="C134" s="133"/>
      <c r="D134" s="277"/>
      <c r="E134" s="277"/>
      <c r="F134" s="277"/>
      <c r="G134" s="277"/>
      <c r="H134" s="277"/>
      <c r="I134" s="277"/>
      <c r="J134" s="277"/>
      <c r="K134" s="208"/>
    </row>
    <row r="135" spans="1:11" ht="13.5" hidden="1" outlineLevel="1" thickBot="1">
      <c r="A135" s="84"/>
      <c r="B135" s="86"/>
      <c r="C135" s="167"/>
      <c r="D135" s="204"/>
      <c r="E135" s="204"/>
      <c r="F135" s="204"/>
      <c r="G135" s="204"/>
      <c r="H135" s="204"/>
      <c r="I135" s="204"/>
      <c r="J135" s="204"/>
      <c r="K135" s="208"/>
    </row>
    <row r="136" spans="1:11" ht="13.5" outlineLevel="1" thickBot="1">
      <c r="A136" s="62" t="s">
        <v>8</v>
      </c>
      <c r="B136" s="63"/>
      <c r="C136" s="68"/>
      <c r="D136" s="80">
        <f t="shared" ref="D136:J136" si="19">D140</f>
        <v>0</v>
      </c>
      <c r="E136" s="80">
        <f t="shared" si="19"/>
        <v>84</v>
      </c>
      <c r="F136" s="80">
        <f t="shared" si="19"/>
        <v>0</v>
      </c>
      <c r="G136" s="80">
        <f t="shared" si="19"/>
        <v>0</v>
      </c>
      <c r="H136" s="80">
        <f t="shared" si="19"/>
        <v>0</v>
      </c>
      <c r="I136" s="80">
        <f t="shared" si="19"/>
        <v>0</v>
      </c>
      <c r="J136" s="80">
        <f t="shared" si="19"/>
        <v>0</v>
      </c>
      <c r="K136" s="208"/>
    </row>
    <row r="137" spans="1:11" outlineLevel="1">
      <c r="A137" s="85"/>
      <c r="B137" s="134">
        <v>637</v>
      </c>
      <c r="C137" s="139" t="s">
        <v>21</v>
      </c>
      <c r="D137" s="204"/>
      <c r="E137" s="204"/>
      <c r="F137" s="204"/>
      <c r="G137" s="204"/>
      <c r="H137" s="204"/>
      <c r="I137" s="204"/>
      <c r="J137" s="204"/>
      <c r="K137" s="208"/>
    </row>
    <row r="138" spans="1:11" outlineLevel="1">
      <c r="A138" s="84"/>
      <c r="B138" s="87">
        <v>637005</v>
      </c>
      <c r="C138" s="88" t="s">
        <v>107</v>
      </c>
      <c r="D138" s="12">
        <v>0</v>
      </c>
      <c r="E138" s="12">
        <v>48</v>
      </c>
      <c r="F138" s="283">
        <v>0</v>
      </c>
      <c r="G138" s="283">
        <v>0</v>
      </c>
      <c r="H138" s="219">
        <v>0</v>
      </c>
      <c r="I138" s="12">
        <v>0</v>
      </c>
      <c r="J138" s="12">
        <v>0</v>
      </c>
      <c r="K138" s="208"/>
    </row>
    <row r="139" spans="1:11" outlineLevel="1">
      <c r="A139" s="84"/>
      <c r="B139" s="87">
        <v>633004</v>
      </c>
      <c r="C139" s="88" t="s">
        <v>198</v>
      </c>
      <c r="D139" s="12">
        <v>0</v>
      </c>
      <c r="E139" s="12">
        <v>36</v>
      </c>
      <c r="F139" s="283">
        <v>0</v>
      </c>
      <c r="G139" s="283">
        <v>0</v>
      </c>
      <c r="H139" s="219">
        <v>0</v>
      </c>
      <c r="I139" s="12">
        <v>0</v>
      </c>
      <c r="J139" s="12">
        <v>0</v>
      </c>
      <c r="K139" s="208"/>
    </row>
    <row r="140" spans="1:11" outlineLevel="1">
      <c r="A140" s="84"/>
      <c r="B140" s="86"/>
      <c r="C140" s="133" t="s">
        <v>98</v>
      </c>
      <c r="D140" s="23">
        <f t="shared" ref="D140:J140" si="20">SUM(D138:D139)</f>
        <v>0</v>
      </c>
      <c r="E140" s="23">
        <f t="shared" si="20"/>
        <v>84</v>
      </c>
      <c r="F140" s="23">
        <f t="shared" si="20"/>
        <v>0</v>
      </c>
      <c r="G140" s="23">
        <f t="shared" si="20"/>
        <v>0</v>
      </c>
      <c r="H140" s="23">
        <f t="shared" si="20"/>
        <v>0</v>
      </c>
      <c r="I140" s="23">
        <f t="shared" si="20"/>
        <v>0</v>
      </c>
      <c r="J140" s="23">
        <f t="shared" si="20"/>
        <v>0</v>
      </c>
      <c r="K140" s="208"/>
    </row>
    <row r="141" spans="1:11" ht="13.5" outlineLevel="1" thickBot="1">
      <c r="A141" s="84"/>
      <c r="B141" s="86"/>
      <c r="C141" s="133"/>
      <c r="D141" s="204"/>
      <c r="E141" s="204"/>
      <c r="F141" s="204"/>
      <c r="G141" s="204"/>
      <c r="H141" s="204"/>
      <c r="I141" s="204"/>
      <c r="J141" s="204"/>
      <c r="K141" s="208"/>
    </row>
    <row r="142" spans="1:11" ht="13.5" outlineLevel="1" thickBot="1">
      <c r="A142" s="62" t="s">
        <v>170</v>
      </c>
      <c r="B142" s="63"/>
      <c r="C142" s="68"/>
      <c r="D142" s="80">
        <f t="shared" ref="D142:J142" si="21">D148+D158+D164</f>
        <v>36930</v>
      </c>
      <c r="E142" s="80">
        <f t="shared" si="21"/>
        <v>41356</v>
      </c>
      <c r="F142" s="80">
        <f t="shared" si="21"/>
        <v>39090</v>
      </c>
      <c r="G142" s="80">
        <f t="shared" si="21"/>
        <v>23260</v>
      </c>
      <c r="H142" s="80">
        <f t="shared" si="21"/>
        <v>37990</v>
      </c>
      <c r="I142" s="80">
        <f t="shared" si="21"/>
        <v>37990</v>
      </c>
      <c r="J142" s="80">
        <f t="shared" si="21"/>
        <v>37990</v>
      </c>
      <c r="K142" s="208"/>
    </row>
    <row r="143" spans="1:11" outlineLevel="1">
      <c r="A143" s="85"/>
      <c r="B143" s="134">
        <v>610</v>
      </c>
      <c r="C143" s="139" t="s">
        <v>26</v>
      </c>
      <c r="D143" s="204"/>
      <c r="E143" s="204"/>
      <c r="F143" s="204"/>
      <c r="G143" s="204"/>
      <c r="H143" s="204"/>
      <c r="I143" s="204"/>
      <c r="J143" s="204"/>
      <c r="K143" s="208"/>
    </row>
    <row r="144" spans="1:11" outlineLevel="1">
      <c r="A144" s="84"/>
      <c r="B144" s="24">
        <v>611</v>
      </c>
      <c r="C144" s="25" t="s">
        <v>26</v>
      </c>
      <c r="D144" s="12">
        <v>21255</v>
      </c>
      <c r="E144" s="12">
        <v>22705</v>
      </c>
      <c r="F144" s="283">
        <v>21450</v>
      </c>
      <c r="G144" s="283">
        <v>13340</v>
      </c>
      <c r="H144" s="219">
        <v>21450</v>
      </c>
      <c r="I144" s="12">
        <v>21450</v>
      </c>
      <c r="J144" s="12">
        <v>21450</v>
      </c>
      <c r="K144" s="208"/>
    </row>
    <row r="145" spans="1:11" outlineLevel="1">
      <c r="A145" s="84"/>
      <c r="B145" s="61">
        <v>612001</v>
      </c>
      <c r="C145" s="36" t="s">
        <v>122</v>
      </c>
      <c r="D145" s="12">
        <v>4288</v>
      </c>
      <c r="E145" s="12">
        <v>4529</v>
      </c>
      <c r="F145" s="283">
        <v>5520</v>
      </c>
      <c r="G145" s="283">
        <v>2430</v>
      </c>
      <c r="H145" s="219">
        <v>5520</v>
      </c>
      <c r="I145" s="12">
        <v>5520</v>
      </c>
      <c r="J145" s="12">
        <v>5520</v>
      </c>
      <c r="K145" s="208"/>
    </row>
    <row r="146" spans="1:11" outlineLevel="1">
      <c r="A146" s="84"/>
      <c r="B146" s="61">
        <v>614</v>
      </c>
      <c r="C146" s="36" t="s">
        <v>244</v>
      </c>
      <c r="D146" s="12">
        <v>1200</v>
      </c>
      <c r="E146" s="12">
        <v>2200</v>
      </c>
      <c r="F146" s="283">
        <v>1000</v>
      </c>
      <c r="G146" s="283">
        <v>1000</v>
      </c>
      <c r="H146" s="219">
        <v>0</v>
      </c>
      <c r="I146" s="12">
        <v>0</v>
      </c>
      <c r="J146" s="12">
        <v>0</v>
      </c>
      <c r="K146" s="208"/>
    </row>
    <row r="147" spans="1:11" outlineLevel="1">
      <c r="A147" s="84"/>
      <c r="B147" s="61">
        <v>614</v>
      </c>
      <c r="C147" s="36" t="s">
        <v>152</v>
      </c>
      <c r="D147" s="12">
        <v>0</v>
      </c>
      <c r="E147" s="12">
        <v>0</v>
      </c>
      <c r="F147" s="283">
        <v>0</v>
      </c>
      <c r="G147" s="283">
        <v>0</v>
      </c>
      <c r="H147" s="219">
        <v>0</v>
      </c>
      <c r="I147" s="12">
        <v>0</v>
      </c>
      <c r="J147" s="12">
        <v>0</v>
      </c>
      <c r="K147" s="208"/>
    </row>
    <row r="148" spans="1:11" outlineLevel="1">
      <c r="A148" s="84"/>
      <c r="B148" s="86"/>
      <c r="C148" s="133" t="s">
        <v>98</v>
      </c>
      <c r="D148" s="203">
        <f t="shared" ref="D148:J148" si="22">SUM(D144:D147)</f>
        <v>26743</v>
      </c>
      <c r="E148" s="203">
        <f t="shared" si="22"/>
        <v>29434</v>
      </c>
      <c r="F148" s="203">
        <f t="shared" si="22"/>
        <v>27970</v>
      </c>
      <c r="G148" s="203">
        <f t="shared" si="22"/>
        <v>16770</v>
      </c>
      <c r="H148" s="203">
        <f t="shared" si="22"/>
        <v>26970</v>
      </c>
      <c r="I148" s="203">
        <f t="shared" si="22"/>
        <v>26970</v>
      </c>
      <c r="J148" s="203">
        <f t="shared" si="22"/>
        <v>26970</v>
      </c>
      <c r="K148" s="208"/>
    </row>
    <row r="149" spans="1:11" outlineLevel="1">
      <c r="A149" s="84"/>
      <c r="B149" s="135">
        <v>620</v>
      </c>
      <c r="C149" s="136" t="s">
        <v>22</v>
      </c>
      <c r="D149" s="204"/>
      <c r="E149" s="204"/>
      <c r="F149" s="204"/>
      <c r="G149" s="204"/>
      <c r="H149" s="204"/>
      <c r="I149" s="204"/>
      <c r="J149" s="204"/>
      <c r="K149" s="208"/>
    </row>
    <row r="150" spans="1:11" outlineLevel="1">
      <c r="A150" s="84"/>
      <c r="B150" s="61">
        <v>621</v>
      </c>
      <c r="C150" s="36" t="s">
        <v>93</v>
      </c>
      <c r="D150" s="12">
        <v>2553</v>
      </c>
      <c r="E150" s="12">
        <v>2882</v>
      </c>
      <c r="F150" s="283">
        <v>2750</v>
      </c>
      <c r="G150" s="283">
        <v>1670</v>
      </c>
      <c r="H150" s="219">
        <v>2750</v>
      </c>
      <c r="I150" s="12">
        <v>2750</v>
      </c>
      <c r="J150" s="12">
        <v>2750</v>
      </c>
      <c r="K150" s="208"/>
    </row>
    <row r="151" spans="1:11" outlineLevel="1">
      <c r="A151" s="84"/>
      <c r="B151" s="61">
        <v>623</v>
      </c>
      <c r="C151" s="36" t="s">
        <v>94</v>
      </c>
      <c r="D151" s="12">
        <v>0</v>
      </c>
      <c r="E151" s="12">
        <v>0</v>
      </c>
      <c r="F151" s="283">
        <v>0</v>
      </c>
      <c r="G151" s="283">
        <v>0</v>
      </c>
      <c r="H151" s="219">
        <v>0</v>
      </c>
      <c r="I151" s="12">
        <v>0</v>
      </c>
      <c r="J151" s="12">
        <v>0</v>
      </c>
      <c r="K151" s="208"/>
    </row>
    <row r="152" spans="1:11" outlineLevel="1">
      <c r="A152" s="84"/>
      <c r="B152" s="61">
        <v>625001</v>
      </c>
      <c r="C152" s="36" t="s">
        <v>27</v>
      </c>
      <c r="D152" s="12">
        <v>371</v>
      </c>
      <c r="E152" s="12">
        <v>417</v>
      </c>
      <c r="F152" s="283">
        <v>390</v>
      </c>
      <c r="G152" s="283">
        <v>240</v>
      </c>
      <c r="H152" s="219">
        <v>390</v>
      </c>
      <c r="I152" s="12">
        <v>390</v>
      </c>
      <c r="J152" s="12">
        <v>390</v>
      </c>
      <c r="K152" s="208"/>
    </row>
    <row r="153" spans="1:11" outlineLevel="1">
      <c r="A153" s="84"/>
      <c r="B153" s="61">
        <v>625002</v>
      </c>
      <c r="C153" s="36" t="s">
        <v>28</v>
      </c>
      <c r="D153" s="12">
        <v>3714</v>
      </c>
      <c r="E153" s="12">
        <v>4175</v>
      </c>
      <c r="F153" s="283">
        <v>3800</v>
      </c>
      <c r="G153" s="283">
        <v>2350</v>
      </c>
      <c r="H153" s="219">
        <v>3800</v>
      </c>
      <c r="I153" s="12">
        <v>3800</v>
      </c>
      <c r="J153" s="12">
        <v>3800</v>
      </c>
      <c r="K153" s="208"/>
    </row>
    <row r="154" spans="1:11" outlineLevel="1">
      <c r="A154" s="84"/>
      <c r="B154" s="61">
        <v>625003</v>
      </c>
      <c r="C154" s="36" t="s">
        <v>29</v>
      </c>
      <c r="D154" s="12">
        <v>212</v>
      </c>
      <c r="E154" s="12">
        <v>239</v>
      </c>
      <c r="F154" s="283">
        <v>230</v>
      </c>
      <c r="G154" s="283">
        <v>140</v>
      </c>
      <c r="H154" s="219">
        <v>230</v>
      </c>
      <c r="I154" s="12">
        <v>230</v>
      </c>
      <c r="J154" s="12">
        <v>230</v>
      </c>
      <c r="K154" s="208"/>
    </row>
    <row r="155" spans="1:11" outlineLevel="1">
      <c r="A155" s="84"/>
      <c r="B155" s="61">
        <v>625004</v>
      </c>
      <c r="C155" s="36" t="s">
        <v>30</v>
      </c>
      <c r="D155" s="12">
        <v>796</v>
      </c>
      <c r="E155" s="12">
        <v>895</v>
      </c>
      <c r="F155" s="283">
        <v>820</v>
      </c>
      <c r="G155" s="283">
        <v>500</v>
      </c>
      <c r="H155" s="219">
        <v>820</v>
      </c>
      <c r="I155" s="12">
        <v>820</v>
      </c>
      <c r="J155" s="12">
        <v>820</v>
      </c>
      <c r="K155" s="208"/>
    </row>
    <row r="156" spans="1:11" outlineLevel="1">
      <c r="A156" s="84"/>
      <c r="B156" s="61">
        <v>625005</v>
      </c>
      <c r="C156" s="36" t="s">
        <v>95</v>
      </c>
      <c r="D156" s="12">
        <v>265</v>
      </c>
      <c r="E156" s="12">
        <v>298</v>
      </c>
      <c r="F156" s="283">
        <v>280</v>
      </c>
      <c r="G156" s="283">
        <v>170</v>
      </c>
      <c r="H156" s="219">
        <v>280</v>
      </c>
      <c r="I156" s="12">
        <v>280</v>
      </c>
      <c r="J156" s="12">
        <v>280</v>
      </c>
      <c r="K156" s="208"/>
    </row>
    <row r="157" spans="1:11" outlineLevel="1">
      <c r="A157" s="84"/>
      <c r="B157" s="61">
        <v>625007</v>
      </c>
      <c r="C157" s="36" t="s">
        <v>96</v>
      </c>
      <c r="D157" s="12">
        <v>1260</v>
      </c>
      <c r="E157" s="12">
        <v>1416</v>
      </c>
      <c r="F157" s="283">
        <v>1300</v>
      </c>
      <c r="G157" s="283">
        <v>790</v>
      </c>
      <c r="H157" s="219">
        <v>1300</v>
      </c>
      <c r="I157" s="12">
        <v>1300</v>
      </c>
      <c r="J157" s="12">
        <v>1300</v>
      </c>
      <c r="K157" s="208"/>
    </row>
    <row r="158" spans="1:11" outlineLevel="1">
      <c r="A158" s="84"/>
      <c r="B158" s="160"/>
      <c r="C158" s="182" t="s">
        <v>98</v>
      </c>
      <c r="D158" s="203">
        <f t="shared" ref="D158:J158" si="23">SUM(D150:D157)</f>
        <v>9171</v>
      </c>
      <c r="E158" s="203">
        <f t="shared" si="23"/>
        <v>10322</v>
      </c>
      <c r="F158" s="203">
        <f t="shared" si="23"/>
        <v>9570</v>
      </c>
      <c r="G158" s="203">
        <f t="shared" si="23"/>
        <v>5860</v>
      </c>
      <c r="H158" s="203">
        <f t="shared" si="23"/>
        <v>9570</v>
      </c>
      <c r="I158" s="203">
        <f t="shared" si="23"/>
        <v>9570</v>
      </c>
      <c r="J158" s="203">
        <f t="shared" si="23"/>
        <v>9570</v>
      </c>
      <c r="K158" s="208"/>
    </row>
    <row r="159" spans="1:11" outlineLevel="1">
      <c r="A159" s="84"/>
      <c r="B159" s="134">
        <v>634</v>
      </c>
      <c r="C159" s="136" t="s">
        <v>50</v>
      </c>
      <c r="D159" s="204"/>
      <c r="E159" s="204"/>
      <c r="F159" s="204"/>
      <c r="G159" s="204"/>
      <c r="H159" s="204"/>
      <c r="I159" s="204"/>
      <c r="J159" s="204"/>
      <c r="K159" s="208"/>
    </row>
    <row r="160" spans="1:11" outlineLevel="1">
      <c r="A160" s="84"/>
      <c r="B160" s="183">
        <v>633006</v>
      </c>
      <c r="C160" s="238" t="s">
        <v>37</v>
      </c>
      <c r="D160" s="12">
        <v>13</v>
      </c>
      <c r="E160" s="12">
        <v>0</v>
      </c>
      <c r="F160" s="283">
        <v>50</v>
      </c>
      <c r="G160" s="283">
        <v>180</v>
      </c>
      <c r="H160" s="219">
        <v>50</v>
      </c>
      <c r="I160" s="12">
        <v>50</v>
      </c>
      <c r="J160" s="12">
        <v>50</v>
      </c>
      <c r="K160" s="208"/>
    </row>
    <row r="161" spans="1:11" outlineLevel="1">
      <c r="A161" s="84"/>
      <c r="B161" s="183">
        <v>633002</v>
      </c>
      <c r="C161" s="238" t="s">
        <v>36</v>
      </c>
      <c r="D161" s="12">
        <v>0</v>
      </c>
      <c r="E161" s="12">
        <v>658</v>
      </c>
      <c r="F161" s="283">
        <v>150</v>
      </c>
      <c r="G161" s="283">
        <v>0</v>
      </c>
      <c r="H161" s="219">
        <v>0</v>
      </c>
      <c r="I161" s="12">
        <v>0</v>
      </c>
      <c r="J161" s="12">
        <v>0</v>
      </c>
      <c r="K161" s="208"/>
    </row>
    <row r="162" spans="1:11" outlineLevel="1">
      <c r="A162" s="84"/>
      <c r="B162" s="183">
        <v>633010</v>
      </c>
      <c r="C162" s="184" t="s">
        <v>251</v>
      </c>
      <c r="D162" s="12">
        <v>92</v>
      </c>
      <c r="E162" s="12">
        <v>0</v>
      </c>
      <c r="F162" s="283">
        <v>400</v>
      </c>
      <c r="G162" s="283">
        <v>20</v>
      </c>
      <c r="H162" s="219">
        <v>500</v>
      </c>
      <c r="I162" s="12">
        <v>500</v>
      </c>
      <c r="J162" s="12">
        <v>500</v>
      </c>
      <c r="K162" s="208"/>
    </row>
    <row r="163" spans="1:11" outlineLevel="1">
      <c r="A163" s="84"/>
      <c r="B163" s="183">
        <v>634001</v>
      </c>
      <c r="C163" s="184" t="s">
        <v>252</v>
      </c>
      <c r="D163" s="12">
        <v>911</v>
      </c>
      <c r="E163" s="12">
        <v>942</v>
      </c>
      <c r="F163" s="283">
        <v>950</v>
      </c>
      <c r="G163" s="283">
        <v>430</v>
      </c>
      <c r="H163" s="219">
        <v>900</v>
      </c>
      <c r="I163" s="12">
        <v>900</v>
      </c>
      <c r="J163" s="12">
        <v>900</v>
      </c>
      <c r="K163" s="208"/>
    </row>
    <row r="164" spans="1:11" outlineLevel="1">
      <c r="A164" s="84"/>
      <c r="B164" s="185"/>
      <c r="C164" s="186" t="s">
        <v>98</v>
      </c>
      <c r="D164" s="203">
        <f t="shared" ref="D164:J164" si="24">SUM(D160:D163)</f>
        <v>1016</v>
      </c>
      <c r="E164" s="203">
        <f t="shared" si="24"/>
        <v>1600</v>
      </c>
      <c r="F164" s="203">
        <f t="shared" si="24"/>
        <v>1550</v>
      </c>
      <c r="G164" s="203">
        <f t="shared" si="24"/>
        <v>630</v>
      </c>
      <c r="H164" s="203">
        <f t="shared" si="24"/>
        <v>1450</v>
      </c>
      <c r="I164" s="203">
        <f t="shared" si="24"/>
        <v>1450</v>
      </c>
      <c r="J164" s="203">
        <f t="shared" si="24"/>
        <v>1450</v>
      </c>
      <c r="K164" s="208"/>
    </row>
    <row r="165" spans="1:11" outlineLevel="1">
      <c r="A165" s="84"/>
      <c r="B165" s="185"/>
      <c r="C165" s="186"/>
      <c r="D165" s="204"/>
      <c r="E165" s="204"/>
      <c r="F165" s="204"/>
      <c r="G165" s="204"/>
      <c r="H165" s="204"/>
      <c r="I165" s="204"/>
      <c r="J165" s="204"/>
      <c r="K165" s="208"/>
    </row>
    <row r="166" spans="1:11" ht="13.5" outlineLevel="1" thickBot="1">
      <c r="A166" s="84"/>
      <c r="B166" s="160"/>
      <c r="C166" s="182"/>
      <c r="D166" s="204"/>
      <c r="E166" s="204"/>
      <c r="F166" s="204"/>
      <c r="G166" s="204"/>
      <c r="H166" s="204"/>
      <c r="I166" s="204"/>
      <c r="J166" s="204"/>
      <c r="K166" s="208"/>
    </row>
    <row r="167" spans="1:11" ht="13.5" outlineLevel="1" thickBot="1">
      <c r="A167" s="62" t="s">
        <v>67</v>
      </c>
      <c r="B167" s="180"/>
      <c r="C167" s="181"/>
      <c r="D167" s="80">
        <f t="shared" ref="D167:J167" si="25">D170+D174</f>
        <v>1153</v>
      </c>
      <c r="E167" s="80">
        <f t="shared" si="25"/>
        <v>918</v>
      </c>
      <c r="F167" s="80">
        <f t="shared" si="25"/>
        <v>1200</v>
      </c>
      <c r="G167" s="80">
        <f t="shared" si="25"/>
        <v>770</v>
      </c>
      <c r="H167" s="80">
        <f t="shared" si="25"/>
        <v>900</v>
      </c>
      <c r="I167" s="80">
        <f t="shared" si="25"/>
        <v>950</v>
      </c>
      <c r="J167" s="80">
        <f t="shared" si="25"/>
        <v>900</v>
      </c>
      <c r="K167" s="208"/>
    </row>
    <row r="168" spans="1:11" outlineLevel="1">
      <c r="A168" s="85"/>
      <c r="B168" s="134">
        <v>633</v>
      </c>
      <c r="C168" s="134" t="s">
        <v>19</v>
      </c>
      <c r="D168" s="204"/>
      <c r="E168" s="204"/>
      <c r="F168" s="204"/>
      <c r="G168" s="204"/>
      <c r="H168" s="204"/>
      <c r="I168" s="204"/>
      <c r="J168" s="204"/>
      <c r="K168" s="208"/>
    </row>
    <row r="169" spans="1:11" outlineLevel="1">
      <c r="A169" s="84"/>
      <c r="B169" s="87">
        <v>633007</v>
      </c>
      <c r="C169" s="88" t="s">
        <v>108</v>
      </c>
      <c r="D169" s="12">
        <v>0</v>
      </c>
      <c r="E169" s="12">
        <v>156</v>
      </c>
      <c r="F169" s="283">
        <v>200</v>
      </c>
      <c r="G169" s="283">
        <v>40</v>
      </c>
      <c r="H169" s="219">
        <v>150</v>
      </c>
      <c r="I169" s="12">
        <v>200</v>
      </c>
      <c r="J169" s="12">
        <v>150</v>
      </c>
      <c r="K169" s="208"/>
    </row>
    <row r="170" spans="1:11" outlineLevel="1">
      <c r="A170" s="84"/>
      <c r="B170" s="86"/>
      <c r="C170" s="133" t="s">
        <v>98</v>
      </c>
      <c r="D170" s="196">
        <f t="shared" ref="D170:J170" si="26">SUM(D169)</f>
        <v>0</v>
      </c>
      <c r="E170" s="196">
        <f t="shared" si="26"/>
        <v>156</v>
      </c>
      <c r="F170" s="196">
        <f t="shared" si="26"/>
        <v>200</v>
      </c>
      <c r="G170" s="196">
        <f t="shared" si="26"/>
        <v>40</v>
      </c>
      <c r="H170" s="196">
        <f t="shared" si="26"/>
        <v>150</v>
      </c>
      <c r="I170" s="196">
        <f t="shared" si="26"/>
        <v>200</v>
      </c>
      <c r="J170" s="196">
        <f t="shared" si="26"/>
        <v>150</v>
      </c>
      <c r="K170" s="208"/>
    </row>
    <row r="171" spans="1:11" outlineLevel="1">
      <c r="A171" s="84"/>
      <c r="B171" s="86"/>
      <c r="C171" s="82"/>
      <c r="D171" s="204"/>
      <c r="E171" s="204"/>
      <c r="F171" s="204"/>
      <c r="G171" s="204"/>
      <c r="H171" s="204"/>
      <c r="I171" s="204"/>
      <c r="J171" s="204"/>
      <c r="K171" s="208"/>
    </row>
    <row r="172" spans="1:11" outlineLevel="1">
      <c r="A172" s="84"/>
      <c r="B172" s="134">
        <v>637</v>
      </c>
      <c r="C172" s="134" t="s">
        <v>21</v>
      </c>
      <c r="D172" s="204"/>
      <c r="E172" s="204"/>
      <c r="F172" s="204"/>
      <c r="G172" s="204"/>
      <c r="H172" s="204"/>
      <c r="I172" s="204"/>
      <c r="J172" s="204"/>
      <c r="K172" s="208"/>
    </row>
    <row r="173" spans="1:11" outlineLevel="1">
      <c r="A173" s="84"/>
      <c r="B173" s="87">
        <v>637005</v>
      </c>
      <c r="C173" s="88" t="s">
        <v>109</v>
      </c>
      <c r="D173" s="12">
        <v>1153</v>
      </c>
      <c r="E173" s="12">
        <v>762</v>
      </c>
      <c r="F173" s="283">
        <v>1000</v>
      </c>
      <c r="G173" s="283">
        <v>730</v>
      </c>
      <c r="H173" s="219">
        <v>750</v>
      </c>
      <c r="I173" s="12">
        <v>750</v>
      </c>
      <c r="J173" s="12">
        <v>750</v>
      </c>
      <c r="K173" s="208"/>
    </row>
    <row r="174" spans="1:11" outlineLevel="1">
      <c r="A174" s="84"/>
      <c r="B174" s="86"/>
      <c r="C174" s="133" t="s">
        <v>98</v>
      </c>
      <c r="D174" s="196">
        <f t="shared" ref="D174:J174" si="27">SUM(D173)</f>
        <v>1153</v>
      </c>
      <c r="E174" s="196">
        <f t="shared" si="27"/>
        <v>762</v>
      </c>
      <c r="F174" s="196">
        <f t="shared" si="27"/>
        <v>1000</v>
      </c>
      <c r="G174" s="196">
        <f t="shared" si="27"/>
        <v>730</v>
      </c>
      <c r="H174" s="196">
        <f t="shared" si="27"/>
        <v>750</v>
      </c>
      <c r="I174" s="196">
        <f t="shared" si="27"/>
        <v>750</v>
      </c>
      <c r="J174" s="196">
        <f t="shared" si="27"/>
        <v>750</v>
      </c>
      <c r="K174" s="208"/>
    </row>
    <row r="175" spans="1:11" ht="13.5" outlineLevel="1" thickBot="1">
      <c r="A175" s="84"/>
      <c r="B175" s="86"/>
      <c r="C175" s="82"/>
      <c r="D175" s="204"/>
      <c r="E175" s="204"/>
      <c r="F175" s="204"/>
      <c r="G175" s="204"/>
      <c r="H175" s="204"/>
      <c r="I175" s="204"/>
      <c r="J175" s="204"/>
      <c r="K175" s="208"/>
    </row>
    <row r="176" spans="1:11" ht="13.5" outlineLevel="1" thickBot="1">
      <c r="A176" s="62" t="s">
        <v>10</v>
      </c>
      <c r="B176" s="63"/>
      <c r="C176" s="68"/>
      <c r="D176" s="80">
        <f t="shared" ref="D176:J176" si="28">D180</f>
        <v>63570</v>
      </c>
      <c r="E176" s="80">
        <f t="shared" si="28"/>
        <v>0</v>
      </c>
      <c r="F176" s="80">
        <f t="shared" si="28"/>
        <v>261000</v>
      </c>
      <c r="G176" s="80">
        <f t="shared" si="28"/>
        <v>180000</v>
      </c>
      <c r="H176" s="80">
        <f t="shared" si="28"/>
        <v>37090</v>
      </c>
      <c r="I176" s="80">
        <f t="shared" si="28"/>
        <v>51000</v>
      </c>
      <c r="J176" s="80">
        <f t="shared" si="28"/>
        <v>55000</v>
      </c>
      <c r="K176" s="208"/>
    </row>
    <row r="177" spans="1:11" outlineLevel="1">
      <c r="A177" s="84"/>
      <c r="B177" s="85">
        <v>635</v>
      </c>
      <c r="C177" s="85" t="s">
        <v>20</v>
      </c>
      <c r="D177" s="204"/>
      <c r="E177" s="204"/>
      <c r="F177" s="204"/>
      <c r="G177" s="204"/>
      <c r="H177" s="204"/>
      <c r="I177" s="204"/>
      <c r="J177" s="204"/>
      <c r="K177" s="208"/>
    </row>
    <row r="178" spans="1:11" outlineLevel="1">
      <c r="A178" s="84"/>
      <c r="B178" s="87">
        <v>635006</v>
      </c>
      <c r="C178" s="88" t="s">
        <v>295</v>
      </c>
      <c r="D178" s="12">
        <v>63570</v>
      </c>
      <c r="E178" s="12">
        <v>0</v>
      </c>
      <c r="F178" s="283">
        <v>260000</v>
      </c>
      <c r="G178" s="283">
        <v>180000</v>
      </c>
      <c r="H178" s="219">
        <v>36090</v>
      </c>
      <c r="I178" s="12">
        <v>50000</v>
      </c>
      <c r="J178" s="12">
        <v>50000</v>
      </c>
      <c r="K178" s="208"/>
    </row>
    <row r="179" spans="1:11" outlineLevel="1">
      <c r="A179" s="84"/>
      <c r="B179" s="87">
        <v>633006</v>
      </c>
      <c r="C179" s="88" t="s">
        <v>207</v>
      </c>
      <c r="D179" s="12">
        <v>0</v>
      </c>
      <c r="E179" s="12">
        <v>0</v>
      </c>
      <c r="F179" s="283">
        <v>1000</v>
      </c>
      <c r="G179" s="283">
        <v>0</v>
      </c>
      <c r="H179" s="219">
        <v>1000</v>
      </c>
      <c r="I179" s="12">
        <v>1000</v>
      </c>
      <c r="J179" s="12">
        <v>5000</v>
      </c>
      <c r="K179" s="208"/>
    </row>
    <row r="180" spans="1:11" outlineLevel="1">
      <c r="A180" s="84"/>
      <c r="B180" s="86"/>
      <c r="C180" s="133" t="s">
        <v>98</v>
      </c>
      <c r="D180" s="23">
        <f t="shared" ref="D180:J180" si="29">SUM(D178:D179)</f>
        <v>63570</v>
      </c>
      <c r="E180" s="23">
        <f t="shared" si="29"/>
        <v>0</v>
      </c>
      <c r="F180" s="23">
        <f t="shared" si="29"/>
        <v>261000</v>
      </c>
      <c r="G180" s="23">
        <f t="shared" si="29"/>
        <v>180000</v>
      </c>
      <c r="H180" s="23">
        <f t="shared" si="29"/>
        <v>37090</v>
      </c>
      <c r="I180" s="23">
        <f t="shared" si="29"/>
        <v>51000</v>
      </c>
      <c r="J180" s="23">
        <f t="shared" si="29"/>
        <v>55000</v>
      </c>
      <c r="K180" s="208"/>
    </row>
    <row r="181" spans="1:11" ht="13.5" outlineLevel="1" thickBot="1">
      <c r="A181" s="84"/>
      <c r="B181" s="86"/>
      <c r="C181" s="82"/>
      <c r="D181" s="204"/>
      <c r="E181" s="204"/>
      <c r="F181" s="204"/>
      <c r="G181" s="204"/>
      <c r="H181" s="204"/>
      <c r="I181" s="204"/>
      <c r="J181" s="204"/>
      <c r="K181" s="208"/>
    </row>
    <row r="182" spans="1:11" ht="13.5" outlineLevel="1" thickBot="1">
      <c r="A182" s="62" t="s">
        <v>68</v>
      </c>
      <c r="B182" s="63"/>
      <c r="C182" s="64"/>
      <c r="D182" s="80">
        <f t="shared" ref="D182:J182" si="30">D187+D199+D203+D209+D214</f>
        <v>96573</v>
      </c>
      <c r="E182" s="80">
        <f t="shared" si="30"/>
        <v>109662</v>
      </c>
      <c r="F182" s="80">
        <f t="shared" si="30"/>
        <v>129440</v>
      </c>
      <c r="G182" s="80">
        <f t="shared" si="30"/>
        <v>132680</v>
      </c>
      <c r="H182" s="80">
        <f t="shared" si="30"/>
        <v>148590</v>
      </c>
      <c r="I182" s="80">
        <f t="shared" si="30"/>
        <v>149590</v>
      </c>
      <c r="J182" s="80">
        <f t="shared" si="30"/>
        <v>149590</v>
      </c>
      <c r="K182" s="208"/>
    </row>
    <row r="183" spans="1:11" outlineLevel="1">
      <c r="A183" s="85"/>
      <c r="B183" s="134">
        <v>610</v>
      </c>
      <c r="C183" s="139" t="s">
        <v>26</v>
      </c>
      <c r="D183" s="204"/>
      <c r="E183" s="204"/>
      <c r="F183" s="204"/>
      <c r="G183" s="204"/>
      <c r="H183" s="204"/>
      <c r="I183" s="204"/>
      <c r="J183" s="204"/>
      <c r="K183" s="208"/>
    </row>
    <row r="184" spans="1:11" outlineLevel="1">
      <c r="A184" s="85"/>
      <c r="B184" s="102">
        <v>611</v>
      </c>
      <c r="C184" s="88" t="s">
        <v>26</v>
      </c>
      <c r="D184" s="12">
        <v>24936</v>
      </c>
      <c r="E184" s="12">
        <v>26695</v>
      </c>
      <c r="F184" s="283">
        <v>24200</v>
      </c>
      <c r="G184" s="283">
        <v>24200</v>
      </c>
      <c r="H184" s="219">
        <v>26200</v>
      </c>
      <c r="I184" s="12">
        <v>26200</v>
      </c>
      <c r="J184" s="12">
        <v>26200</v>
      </c>
      <c r="K184" s="208"/>
    </row>
    <row r="185" spans="1:11" outlineLevel="1">
      <c r="A185" s="85"/>
      <c r="B185" s="102">
        <v>612</v>
      </c>
      <c r="C185" s="212" t="s">
        <v>231</v>
      </c>
      <c r="D185" s="12">
        <v>10055</v>
      </c>
      <c r="E185" s="12">
        <v>9971</v>
      </c>
      <c r="F185" s="283">
        <v>12000</v>
      </c>
      <c r="G185" s="283">
        <v>12000</v>
      </c>
      <c r="H185" s="219">
        <v>13600</v>
      </c>
      <c r="I185" s="12">
        <v>13600</v>
      </c>
      <c r="J185" s="12">
        <v>13600</v>
      </c>
      <c r="K185" s="208"/>
    </row>
    <row r="186" spans="1:11" outlineLevel="1">
      <c r="A186" s="85"/>
      <c r="B186" s="102">
        <v>614</v>
      </c>
      <c r="C186" s="212" t="s">
        <v>334</v>
      </c>
      <c r="D186" s="12">
        <v>2630</v>
      </c>
      <c r="E186" s="12">
        <v>3742</v>
      </c>
      <c r="F186" s="283">
        <v>0</v>
      </c>
      <c r="G186" s="283">
        <v>2200</v>
      </c>
      <c r="H186" s="219">
        <v>0</v>
      </c>
      <c r="I186" s="12">
        <v>0</v>
      </c>
      <c r="J186" s="12">
        <v>0</v>
      </c>
      <c r="K186" s="208"/>
    </row>
    <row r="187" spans="1:11" outlineLevel="1">
      <c r="A187" s="85"/>
      <c r="B187" s="103"/>
      <c r="C187" s="133" t="s">
        <v>98</v>
      </c>
      <c r="D187" s="23">
        <f t="shared" ref="D187:J187" si="31">SUM(D184:D186)</f>
        <v>37621</v>
      </c>
      <c r="E187" s="23">
        <f t="shared" si="31"/>
        <v>40408</v>
      </c>
      <c r="F187" s="23">
        <f t="shared" si="31"/>
        <v>36200</v>
      </c>
      <c r="G187" s="23">
        <f t="shared" si="31"/>
        <v>38400</v>
      </c>
      <c r="H187" s="23">
        <f t="shared" si="31"/>
        <v>39800</v>
      </c>
      <c r="I187" s="23">
        <f t="shared" si="31"/>
        <v>39800</v>
      </c>
      <c r="J187" s="23">
        <f t="shared" si="31"/>
        <v>39800</v>
      </c>
      <c r="K187" s="208"/>
    </row>
    <row r="188" spans="1:11" outlineLevel="1">
      <c r="A188" s="85"/>
      <c r="B188" s="103"/>
      <c r="C188" s="82"/>
      <c r="D188" s="204"/>
      <c r="E188" s="204"/>
      <c r="F188" s="204"/>
      <c r="G188" s="204"/>
      <c r="H188" s="204"/>
      <c r="I188" s="204"/>
      <c r="J188" s="204"/>
      <c r="K188" s="208"/>
    </row>
    <row r="189" spans="1:11" outlineLevel="1">
      <c r="A189" s="85"/>
      <c r="B189" s="134">
        <v>620</v>
      </c>
      <c r="C189" s="139" t="s">
        <v>110</v>
      </c>
      <c r="D189" s="204"/>
      <c r="E189" s="204"/>
      <c r="F189" s="204"/>
      <c r="G189" s="204"/>
      <c r="H189" s="204"/>
      <c r="I189" s="204"/>
      <c r="J189" s="204"/>
      <c r="K189" s="208"/>
    </row>
    <row r="190" spans="1:11" outlineLevel="1">
      <c r="A190" s="85"/>
      <c r="B190" s="102">
        <v>621</v>
      </c>
      <c r="C190" s="102" t="s">
        <v>93</v>
      </c>
      <c r="D190" s="12">
        <v>3745</v>
      </c>
      <c r="E190" s="12">
        <v>1500</v>
      </c>
      <c r="F190" s="283">
        <v>1500</v>
      </c>
      <c r="G190" s="283">
        <v>1500</v>
      </c>
      <c r="H190" s="219">
        <v>1800</v>
      </c>
      <c r="I190" s="12">
        <v>1800</v>
      </c>
      <c r="J190" s="12">
        <v>1800</v>
      </c>
      <c r="K190" s="208"/>
    </row>
    <row r="191" spans="1:11" outlineLevel="1">
      <c r="A191" s="85"/>
      <c r="B191" s="102">
        <v>623</v>
      </c>
      <c r="C191" s="212" t="s">
        <v>94</v>
      </c>
      <c r="D191" s="12">
        <v>0</v>
      </c>
      <c r="E191" s="12">
        <v>2479</v>
      </c>
      <c r="F191" s="283">
        <v>2310</v>
      </c>
      <c r="G191" s="283">
        <v>2310</v>
      </c>
      <c r="H191" s="219">
        <v>2180</v>
      </c>
      <c r="I191" s="12">
        <v>2180</v>
      </c>
      <c r="J191" s="12">
        <v>2180</v>
      </c>
      <c r="K191" s="208"/>
    </row>
    <row r="192" spans="1:11" outlineLevel="1">
      <c r="A192" s="85"/>
      <c r="B192" s="96">
        <v>625001</v>
      </c>
      <c r="C192" s="102" t="s">
        <v>27</v>
      </c>
      <c r="D192" s="12">
        <v>531</v>
      </c>
      <c r="E192" s="12">
        <v>573</v>
      </c>
      <c r="F192" s="283">
        <v>580</v>
      </c>
      <c r="G192" s="283">
        <v>540</v>
      </c>
      <c r="H192" s="219">
        <v>560</v>
      </c>
      <c r="I192" s="12">
        <v>560</v>
      </c>
      <c r="J192" s="12">
        <v>560</v>
      </c>
      <c r="K192" s="208"/>
    </row>
    <row r="193" spans="1:11" outlineLevel="1">
      <c r="A193" s="85"/>
      <c r="B193" s="96">
        <v>625002</v>
      </c>
      <c r="C193" s="102" t="s">
        <v>28</v>
      </c>
      <c r="D193" s="12">
        <v>5311</v>
      </c>
      <c r="E193" s="12">
        <v>5730</v>
      </c>
      <c r="F193" s="283">
        <v>5200</v>
      </c>
      <c r="G193" s="283">
        <v>5370</v>
      </c>
      <c r="H193" s="219">
        <v>5580</v>
      </c>
      <c r="I193" s="12">
        <v>5580</v>
      </c>
      <c r="J193" s="12">
        <v>5580</v>
      </c>
      <c r="K193" s="208"/>
    </row>
    <row r="194" spans="1:11" outlineLevel="1">
      <c r="A194" s="85"/>
      <c r="B194" s="96">
        <v>625003</v>
      </c>
      <c r="C194" s="97" t="s">
        <v>29</v>
      </c>
      <c r="D194" s="12">
        <v>303</v>
      </c>
      <c r="E194" s="12">
        <v>327</v>
      </c>
      <c r="F194" s="283">
        <v>410</v>
      </c>
      <c r="G194" s="283">
        <v>310</v>
      </c>
      <c r="H194" s="219">
        <v>320</v>
      </c>
      <c r="I194" s="12">
        <v>320</v>
      </c>
      <c r="J194" s="12">
        <v>320</v>
      </c>
      <c r="K194" s="208"/>
    </row>
    <row r="195" spans="1:11" outlineLevel="1">
      <c r="A195" s="85"/>
      <c r="B195" s="96">
        <v>625004</v>
      </c>
      <c r="C195" s="97" t="s">
        <v>30</v>
      </c>
      <c r="D195" s="12">
        <v>1138</v>
      </c>
      <c r="E195" s="12">
        <v>1228</v>
      </c>
      <c r="F195" s="283">
        <v>1150</v>
      </c>
      <c r="G195" s="283">
        <v>1150</v>
      </c>
      <c r="H195" s="219">
        <v>1200</v>
      </c>
      <c r="I195" s="12">
        <v>1200</v>
      </c>
      <c r="J195" s="12">
        <v>1200</v>
      </c>
      <c r="K195" s="208"/>
    </row>
    <row r="196" spans="1:11" outlineLevel="1">
      <c r="A196" s="85"/>
      <c r="B196" s="96">
        <v>625005</v>
      </c>
      <c r="C196" s="97" t="s">
        <v>31</v>
      </c>
      <c r="D196" s="12">
        <v>379</v>
      </c>
      <c r="E196" s="12">
        <v>409</v>
      </c>
      <c r="F196" s="283">
        <v>430</v>
      </c>
      <c r="G196" s="283">
        <v>390</v>
      </c>
      <c r="H196" s="219">
        <v>400</v>
      </c>
      <c r="I196" s="12">
        <v>400</v>
      </c>
      <c r="J196" s="12">
        <v>400</v>
      </c>
      <c r="K196" s="208"/>
    </row>
    <row r="197" spans="1:11" outlineLevel="1">
      <c r="A197" s="85"/>
      <c r="B197" s="96">
        <v>625007</v>
      </c>
      <c r="C197" s="97" t="s">
        <v>96</v>
      </c>
      <c r="D197" s="12">
        <v>1802</v>
      </c>
      <c r="E197" s="12">
        <v>1944</v>
      </c>
      <c r="F197" s="283">
        <v>1800</v>
      </c>
      <c r="G197" s="283">
        <v>1820</v>
      </c>
      <c r="H197" s="219">
        <v>1890</v>
      </c>
      <c r="I197" s="12">
        <v>1890</v>
      </c>
      <c r="J197" s="12">
        <v>1890</v>
      </c>
      <c r="K197" s="208"/>
    </row>
    <row r="198" spans="1:11" outlineLevel="1">
      <c r="A198" s="85"/>
      <c r="B198" s="96">
        <v>627</v>
      </c>
      <c r="C198" s="212" t="s">
        <v>296</v>
      </c>
      <c r="D198" s="12">
        <v>360</v>
      </c>
      <c r="E198" s="12">
        <v>360</v>
      </c>
      <c r="F198" s="283">
        <v>360</v>
      </c>
      <c r="G198" s="283">
        <v>360</v>
      </c>
      <c r="H198" s="219">
        <v>360</v>
      </c>
      <c r="I198" s="12">
        <v>360</v>
      </c>
      <c r="J198" s="12">
        <v>360</v>
      </c>
      <c r="K198" s="208"/>
    </row>
    <row r="199" spans="1:11" outlineLevel="1">
      <c r="A199" s="85"/>
      <c r="B199" s="104"/>
      <c r="C199" s="133" t="s">
        <v>98</v>
      </c>
      <c r="D199" s="196">
        <f t="shared" ref="D199:J199" si="32">SUM(D190:D198)</f>
        <v>13569</v>
      </c>
      <c r="E199" s="196">
        <f t="shared" si="32"/>
        <v>14550</v>
      </c>
      <c r="F199" s="196">
        <f t="shared" si="32"/>
        <v>13740</v>
      </c>
      <c r="G199" s="196">
        <f t="shared" si="32"/>
        <v>13750</v>
      </c>
      <c r="H199" s="196">
        <f t="shared" si="32"/>
        <v>14290</v>
      </c>
      <c r="I199" s="196">
        <f t="shared" si="32"/>
        <v>14290</v>
      </c>
      <c r="J199" s="196">
        <f t="shared" si="32"/>
        <v>14290</v>
      </c>
      <c r="K199" s="208"/>
    </row>
    <row r="200" spans="1:11" outlineLevel="1">
      <c r="A200" s="85"/>
      <c r="B200" s="104"/>
      <c r="C200" s="82"/>
      <c r="D200" s="204"/>
      <c r="E200" s="204"/>
      <c r="F200" s="204"/>
      <c r="G200" s="204"/>
      <c r="H200" s="204"/>
      <c r="I200" s="204"/>
      <c r="J200" s="204"/>
      <c r="K200" s="208"/>
    </row>
    <row r="201" spans="1:11" outlineLevel="1">
      <c r="A201" s="85"/>
      <c r="B201" s="134">
        <v>633</v>
      </c>
      <c r="C201" s="134" t="s">
        <v>19</v>
      </c>
      <c r="D201" s="204"/>
      <c r="E201" s="204"/>
      <c r="F201" s="204"/>
      <c r="G201" s="204"/>
      <c r="H201" s="204"/>
      <c r="I201" s="204"/>
      <c r="J201" s="204"/>
      <c r="K201" s="208"/>
    </row>
    <row r="202" spans="1:11" outlineLevel="1">
      <c r="A202" s="84"/>
      <c r="B202" s="87">
        <v>633004</v>
      </c>
      <c r="C202" s="98" t="s">
        <v>111</v>
      </c>
      <c r="D202" s="12">
        <v>2800</v>
      </c>
      <c r="E202" s="12">
        <v>4625</v>
      </c>
      <c r="F202" s="283">
        <v>3000</v>
      </c>
      <c r="G202" s="283">
        <v>3530</v>
      </c>
      <c r="H202" s="219">
        <v>4500</v>
      </c>
      <c r="I202" s="12">
        <v>5000</v>
      </c>
      <c r="J202" s="12">
        <v>5000</v>
      </c>
      <c r="K202" s="208"/>
    </row>
    <row r="203" spans="1:11" outlineLevel="1">
      <c r="A203" s="84"/>
      <c r="B203" s="86"/>
      <c r="C203" s="133" t="s">
        <v>98</v>
      </c>
      <c r="D203" s="196">
        <f t="shared" ref="D203:J203" si="33">SUM(D202:D202)</f>
        <v>2800</v>
      </c>
      <c r="E203" s="196">
        <f t="shared" si="33"/>
        <v>4625</v>
      </c>
      <c r="F203" s="196">
        <f t="shared" si="33"/>
        <v>3000</v>
      </c>
      <c r="G203" s="196">
        <f t="shared" si="33"/>
        <v>3530</v>
      </c>
      <c r="H203" s="196">
        <f t="shared" si="33"/>
        <v>4500</v>
      </c>
      <c r="I203" s="196">
        <f t="shared" si="33"/>
        <v>5000</v>
      </c>
      <c r="J203" s="196">
        <f t="shared" si="33"/>
        <v>5000</v>
      </c>
      <c r="K203" s="208"/>
    </row>
    <row r="204" spans="1:11" outlineLevel="1">
      <c r="A204" s="84"/>
      <c r="B204" s="86"/>
      <c r="C204" s="82"/>
      <c r="D204" s="204"/>
      <c r="E204" s="204"/>
      <c r="F204" s="204"/>
      <c r="G204" s="204"/>
      <c r="H204" s="204"/>
      <c r="I204" s="204"/>
      <c r="J204" s="204"/>
      <c r="K204" s="208"/>
    </row>
    <row r="205" spans="1:11" outlineLevel="1">
      <c r="A205" s="84"/>
      <c r="B205" s="134">
        <v>634</v>
      </c>
      <c r="C205" s="134" t="s">
        <v>3</v>
      </c>
      <c r="D205" s="204"/>
      <c r="E205" s="204"/>
      <c r="F205" s="204"/>
      <c r="G205" s="204"/>
      <c r="H205" s="204"/>
      <c r="I205" s="204"/>
      <c r="J205" s="204"/>
      <c r="K205" s="208"/>
    </row>
    <row r="206" spans="1:11" outlineLevel="1">
      <c r="A206" s="84"/>
      <c r="B206" s="87">
        <v>634001</v>
      </c>
      <c r="C206" s="105" t="s">
        <v>40</v>
      </c>
      <c r="D206" s="12">
        <v>5372</v>
      </c>
      <c r="E206" s="12">
        <v>5225</v>
      </c>
      <c r="F206" s="283">
        <v>7000</v>
      </c>
      <c r="G206" s="283">
        <v>7500</v>
      </c>
      <c r="H206" s="219">
        <v>8000</v>
      </c>
      <c r="I206" s="12">
        <v>8500</v>
      </c>
      <c r="J206" s="12">
        <v>8500</v>
      </c>
      <c r="K206" s="208"/>
    </row>
    <row r="207" spans="1:11" outlineLevel="1">
      <c r="A207" s="84"/>
      <c r="B207" s="96">
        <v>634002</v>
      </c>
      <c r="C207" s="105" t="s">
        <v>41</v>
      </c>
      <c r="D207" s="12">
        <v>1335</v>
      </c>
      <c r="E207" s="12">
        <v>576</v>
      </c>
      <c r="F207" s="283">
        <v>3000</v>
      </c>
      <c r="G207" s="283">
        <v>3000</v>
      </c>
      <c r="H207" s="219">
        <v>3500</v>
      </c>
      <c r="I207" s="12">
        <v>3500</v>
      </c>
      <c r="J207" s="12">
        <v>3500</v>
      </c>
      <c r="K207" s="208"/>
    </row>
    <row r="208" spans="1:11" outlineLevel="1">
      <c r="A208" s="84"/>
      <c r="B208" s="96">
        <v>634003</v>
      </c>
      <c r="C208" s="106" t="s">
        <v>42</v>
      </c>
      <c r="D208" s="12">
        <v>0</v>
      </c>
      <c r="E208" s="12">
        <v>0</v>
      </c>
      <c r="F208" s="283">
        <v>500</v>
      </c>
      <c r="G208" s="283">
        <v>0</v>
      </c>
      <c r="H208" s="219">
        <v>500</v>
      </c>
      <c r="I208" s="12">
        <v>500</v>
      </c>
      <c r="J208" s="12">
        <v>500</v>
      </c>
      <c r="K208" s="208"/>
    </row>
    <row r="209" spans="1:11" outlineLevel="1">
      <c r="A209" s="84"/>
      <c r="B209" s="104"/>
      <c r="C209" s="133" t="s">
        <v>98</v>
      </c>
      <c r="D209" s="196">
        <f t="shared" ref="D209:J209" si="34">SUM(D206:D208)</f>
        <v>6707</v>
      </c>
      <c r="E209" s="196">
        <f t="shared" si="34"/>
        <v>5801</v>
      </c>
      <c r="F209" s="196">
        <f t="shared" si="34"/>
        <v>10500</v>
      </c>
      <c r="G209" s="196">
        <f t="shared" si="34"/>
        <v>10500</v>
      </c>
      <c r="H209" s="196">
        <f t="shared" si="34"/>
        <v>12000</v>
      </c>
      <c r="I209" s="196">
        <f t="shared" si="34"/>
        <v>12500</v>
      </c>
      <c r="J209" s="196">
        <f t="shared" si="34"/>
        <v>12500</v>
      </c>
      <c r="K209" s="208"/>
    </row>
    <row r="210" spans="1:11" outlineLevel="1">
      <c r="A210" s="84"/>
      <c r="B210" s="104"/>
      <c r="C210" s="82"/>
      <c r="D210" s="204"/>
      <c r="E210" s="204"/>
      <c r="F210" s="204"/>
      <c r="G210" s="204"/>
      <c r="H210" s="204"/>
      <c r="I210" s="204"/>
      <c r="J210" s="204"/>
      <c r="K210" s="208"/>
    </row>
    <row r="211" spans="1:11" outlineLevel="1">
      <c r="A211" s="84"/>
      <c r="B211" s="134">
        <v>637</v>
      </c>
      <c r="C211" s="134" t="s">
        <v>21</v>
      </c>
      <c r="D211" s="204"/>
      <c r="E211" s="204"/>
      <c r="F211" s="204"/>
      <c r="G211" s="204"/>
      <c r="H211" s="204"/>
      <c r="I211" s="204"/>
      <c r="J211" s="204"/>
      <c r="K211" s="208"/>
    </row>
    <row r="212" spans="1:11" outlineLevel="1">
      <c r="A212" s="84"/>
      <c r="B212" s="87">
        <v>637004</v>
      </c>
      <c r="C212" s="88" t="s">
        <v>216</v>
      </c>
      <c r="D212" s="12">
        <v>35876</v>
      </c>
      <c r="E212" s="12">
        <v>38030</v>
      </c>
      <c r="F212" s="283">
        <v>55000</v>
      </c>
      <c r="G212" s="283">
        <v>55000</v>
      </c>
      <c r="H212" s="219">
        <v>65000</v>
      </c>
      <c r="I212" s="12">
        <v>65000</v>
      </c>
      <c r="J212" s="12">
        <v>65000</v>
      </c>
      <c r="K212" s="208"/>
    </row>
    <row r="213" spans="1:11" outlineLevel="1">
      <c r="A213" s="84"/>
      <c r="B213" s="87">
        <v>637012</v>
      </c>
      <c r="C213" s="88" t="s">
        <v>369</v>
      </c>
      <c r="D213" s="12">
        <v>0</v>
      </c>
      <c r="E213" s="12">
        <v>6248</v>
      </c>
      <c r="F213" s="283">
        <v>11000</v>
      </c>
      <c r="G213" s="283">
        <v>11500</v>
      </c>
      <c r="H213" s="219">
        <v>13000</v>
      </c>
      <c r="I213" s="12">
        <v>13000</v>
      </c>
      <c r="J213" s="12">
        <v>13000</v>
      </c>
      <c r="K213" s="208"/>
    </row>
    <row r="214" spans="1:11" outlineLevel="1">
      <c r="A214" s="84"/>
      <c r="B214" s="103"/>
      <c r="C214" s="133" t="s">
        <v>98</v>
      </c>
      <c r="D214" s="196">
        <f t="shared" ref="D214" si="35">SUM(D212)</f>
        <v>35876</v>
      </c>
      <c r="E214" s="196">
        <f>SUM(E212:E213)</f>
        <v>44278</v>
      </c>
      <c r="F214" s="196">
        <f t="shared" ref="F214:J214" si="36">SUM(F212:F213)</f>
        <v>66000</v>
      </c>
      <c r="G214" s="196">
        <f t="shared" si="36"/>
        <v>66500</v>
      </c>
      <c r="H214" s="196">
        <f t="shared" si="36"/>
        <v>78000</v>
      </c>
      <c r="I214" s="196">
        <f t="shared" si="36"/>
        <v>78000</v>
      </c>
      <c r="J214" s="196">
        <f t="shared" si="36"/>
        <v>78000</v>
      </c>
      <c r="K214" s="208"/>
    </row>
    <row r="215" spans="1:11" ht="13.5" outlineLevel="1" thickBot="1">
      <c r="A215" s="84"/>
      <c r="B215" s="103"/>
      <c r="C215" s="82"/>
      <c r="D215" s="204"/>
      <c r="E215" s="204"/>
      <c r="F215" s="204"/>
      <c r="G215" s="204"/>
      <c r="H215" s="204"/>
      <c r="I215" s="204"/>
      <c r="J215" s="204"/>
      <c r="K215" s="208"/>
    </row>
    <row r="216" spans="1:11" ht="13.5" outlineLevel="1" thickBot="1">
      <c r="A216" s="69" t="s">
        <v>316</v>
      </c>
      <c r="B216" s="70"/>
      <c r="C216" s="71"/>
      <c r="D216" s="99">
        <f t="shared" ref="D216:J216" si="37">D221+D232+D237+D245+D254+D250</f>
        <v>117765</v>
      </c>
      <c r="E216" s="99">
        <f t="shared" si="37"/>
        <v>141668</v>
      </c>
      <c r="F216" s="99">
        <f t="shared" si="37"/>
        <v>132790</v>
      </c>
      <c r="G216" s="99">
        <f t="shared" si="37"/>
        <v>138310</v>
      </c>
      <c r="H216" s="99">
        <f t="shared" si="37"/>
        <v>160160</v>
      </c>
      <c r="I216" s="99">
        <f t="shared" si="37"/>
        <v>153110</v>
      </c>
      <c r="J216" s="99">
        <f t="shared" si="37"/>
        <v>154110</v>
      </c>
      <c r="K216" s="208"/>
    </row>
    <row r="217" spans="1:11" outlineLevel="1">
      <c r="A217" s="84"/>
      <c r="B217" s="102">
        <v>611</v>
      </c>
      <c r="C217" s="98" t="s">
        <v>26</v>
      </c>
      <c r="D217" s="12">
        <v>39181</v>
      </c>
      <c r="E217" s="12">
        <v>45061</v>
      </c>
      <c r="F217" s="283">
        <v>38720</v>
      </c>
      <c r="G217" s="283">
        <v>45000</v>
      </c>
      <c r="H217" s="219">
        <v>49000</v>
      </c>
      <c r="I217" s="12">
        <v>49000</v>
      </c>
      <c r="J217" s="12">
        <v>49000</v>
      </c>
      <c r="K217" s="208"/>
    </row>
    <row r="218" spans="1:11" outlineLevel="1">
      <c r="A218" s="84"/>
      <c r="B218" s="102">
        <v>612</v>
      </c>
      <c r="C218" s="97" t="s">
        <v>92</v>
      </c>
      <c r="D218" s="12">
        <v>9802</v>
      </c>
      <c r="E218" s="12">
        <v>9739</v>
      </c>
      <c r="F218" s="283">
        <v>11000</v>
      </c>
      <c r="G218" s="283">
        <v>10000</v>
      </c>
      <c r="H218" s="219">
        <v>13000</v>
      </c>
      <c r="I218" s="12">
        <v>13000</v>
      </c>
      <c r="J218" s="12">
        <v>13000</v>
      </c>
      <c r="K218" s="208"/>
    </row>
    <row r="219" spans="1:11" outlineLevel="1">
      <c r="A219" s="84"/>
      <c r="B219" s="102">
        <v>614</v>
      </c>
      <c r="C219" s="213" t="s">
        <v>336</v>
      </c>
      <c r="D219" s="12">
        <v>2660</v>
      </c>
      <c r="E219" s="12">
        <v>4649</v>
      </c>
      <c r="F219" s="283">
        <v>0</v>
      </c>
      <c r="G219" s="283">
        <v>3000</v>
      </c>
      <c r="H219" s="219">
        <v>0</v>
      </c>
      <c r="I219" s="12">
        <v>0</v>
      </c>
      <c r="J219" s="12">
        <v>0</v>
      </c>
      <c r="K219" s="208"/>
    </row>
    <row r="220" spans="1:11" outlineLevel="1">
      <c r="A220" s="84"/>
      <c r="B220" s="96">
        <v>642013</v>
      </c>
      <c r="C220" s="213" t="s">
        <v>167</v>
      </c>
      <c r="D220" s="12">
        <v>0</v>
      </c>
      <c r="E220" s="12">
        <v>0</v>
      </c>
      <c r="F220" s="283">
        <v>650</v>
      </c>
      <c r="G220" s="283">
        <v>0</v>
      </c>
      <c r="H220" s="219">
        <v>2330</v>
      </c>
      <c r="I220" s="12">
        <v>0</v>
      </c>
      <c r="J220" s="12">
        <v>0</v>
      </c>
      <c r="K220" s="208"/>
    </row>
    <row r="221" spans="1:11" outlineLevel="1">
      <c r="A221" s="84"/>
      <c r="B221" s="108"/>
      <c r="C221" s="133" t="s">
        <v>98</v>
      </c>
      <c r="D221" s="196">
        <f t="shared" ref="D221:J221" si="38">SUM(D217:D220)</f>
        <v>51643</v>
      </c>
      <c r="E221" s="196">
        <f t="shared" si="38"/>
        <v>59449</v>
      </c>
      <c r="F221" s="196">
        <f t="shared" si="38"/>
        <v>50370</v>
      </c>
      <c r="G221" s="196">
        <f t="shared" si="38"/>
        <v>58000</v>
      </c>
      <c r="H221" s="196">
        <f t="shared" si="38"/>
        <v>64330</v>
      </c>
      <c r="I221" s="196">
        <f t="shared" si="38"/>
        <v>62000</v>
      </c>
      <c r="J221" s="196">
        <f t="shared" si="38"/>
        <v>62000</v>
      </c>
      <c r="K221" s="208"/>
    </row>
    <row r="222" spans="1:11" outlineLevel="1">
      <c r="A222" s="84"/>
      <c r="B222" s="108"/>
      <c r="C222" s="82"/>
      <c r="D222" s="204"/>
      <c r="E222" s="204"/>
      <c r="F222" s="204"/>
      <c r="G222" s="204"/>
      <c r="H222" s="204"/>
      <c r="I222" s="204"/>
      <c r="J222" s="204"/>
      <c r="K222" s="208"/>
    </row>
    <row r="223" spans="1:11" outlineLevel="1">
      <c r="A223" s="84"/>
      <c r="B223" s="134">
        <v>620</v>
      </c>
      <c r="C223" s="139" t="s">
        <v>110</v>
      </c>
      <c r="D223" s="204"/>
      <c r="E223" s="204"/>
      <c r="F223" s="204"/>
      <c r="G223" s="204"/>
      <c r="H223" s="204"/>
      <c r="I223" s="204"/>
      <c r="J223" s="204"/>
      <c r="K223" s="208"/>
    </row>
    <row r="224" spans="1:11" outlineLevel="1">
      <c r="A224" s="84"/>
      <c r="B224" s="102">
        <v>621</v>
      </c>
      <c r="C224" s="212" t="s">
        <v>93</v>
      </c>
      <c r="D224" s="12">
        <v>4829</v>
      </c>
      <c r="E224" s="12">
        <v>5877</v>
      </c>
      <c r="F224" s="283">
        <v>5700</v>
      </c>
      <c r="G224" s="283">
        <v>5800</v>
      </c>
      <c r="H224" s="219">
        <v>6440</v>
      </c>
      <c r="I224" s="12">
        <v>6200</v>
      </c>
      <c r="J224" s="12">
        <v>6200</v>
      </c>
      <c r="K224" s="208"/>
    </row>
    <row r="225" spans="1:11" outlineLevel="1">
      <c r="A225" s="84"/>
      <c r="B225" s="96">
        <v>625001</v>
      </c>
      <c r="C225" s="102" t="s">
        <v>27</v>
      </c>
      <c r="D225" s="12">
        <v>806</v>
      </c>
      <c r="E225" s="12">
        <v>840</v>
      </c>
      <c r="F225" s="283">
        <v>820</v>
      </c>
      <c r="G225" s="283">
        <v>820</v>
      </c>
      <c r="H225" s="219">
        <v>910</v>
      </c>
      <c r="I225" s="12">
        <v>870</v>
      </c>
      <c r="J225" s="12">
        <v>870</v>
      </c>
      <c r="K225" s="208"/>
    </row>
    <row r="226" spans="1:11" outlineLevel="1">
      <c r="A226" s="84"/>
      <c r="B226" s="96">
        <v>625002</v>
      </c>
      <c r="C226" s="102" t="s">
        <v>28</v>
      </c>
      <c r="D226" s="12">
        <v>8063</v>
      </c>
      <c r="E226" s="12">
        <v>8402</v>
      </c>
      <c r="F226" s="283">
        <v>8000</v>
      </c>
      <c r="G226" s="283">
        <v>8120</v>
      </c>
      <c r="H226" s="219">
        <v>9010</v>
      </c>
      <c r="I226" s="12">
        <v>8680</v>
      </c>
      <c r="J226" s="12">
        <v>8680</v>
      </c>
      <c r="K226" s="208"/>
    </row>
    <row r="227" spans="1:11" outlineLevel="1">
      <c r="A227" s="84"/>
      <c r="B227" s="96">
        <v>625003</v>
      </c>
      <c r="C227" s="102" t="s">
        <v>29</v>
      </c>
      <c r="D227" s="12">
        <v>461</v>
      </c>
      <c r="E227" s="12">
        <v>480</v>
      </c>
      <c r="F227" s="283">
        <v>450</v>
      </c>
      <c r="G227" s="283">
        <v>470</v>
      </c>
      <c r="H227" s="219">
        <v>520</v>
      </c>
      <c r="I227" s="12">
        <v>500</v>
      </c>
      <c r="J227" s="12">
        <v>500</v>
      </c>
      <c r="K227" s="208"/>
    </row>
    <row r="228" spans="1:11" outlineLevel="1">
      <c r="A228" s="84"/>
      <c r="B228" s="96">
        <v>625004</v>
      </c>
      <c r="C228" s="97" t="s">
        <v>30</v>
      </c>
      <c r="D228" s="12">
        <v>1100</v>
      </c>
      <c r="E228" s="12">
        <v>1096</v>
      </c>
      <c r="F228" s="283">
        <v>1300</v>
      </c>
      <c r="G228" s="283">
        <v>1740</v>
      </c>
      <c r="H228" s="219">
        <v>1860</v>
      </c>
      <c r="I228" s="12">
        <v>1860</v>
      </c>
      <c r="J228" s="12">
        <v>1860</v>
      </c>
      <c r="K228" s="208"/>
    </row>
    <row r="229" spans="1:11" outlineLevel="1">
      <c r="A229" s="84"/>
      <c r="B229" s="96">
        <v>625005</v>
      </c>
      <c r="C229" s="97" t="s">
        <v>31</v>
      </c>
      <c r="D229" s="12">
        <v>366</v>
      </c>
      <c r="E229" s="12">
        <v>365</v>
      </c>
      <c r="F229" s="283">
        <v>500</v>
      </c>
      <c r="G229" s="283">
        <v>580</v>
      </c>
      <c r="H229" s="219">
        <v>620</v>
      </c>
      <c r="I229" s="12">
        <v>620</v>
      </c>
      <c r="J229" s="12">
        <v>620</v>
      </c>
      <c r="K229" s="208"/>
    </row>
    <row r="230" spans="1:11" outlineLevel="1">
      <c r="A230" s="84"/>
      <c r="B230" s="96">
        <v>625007</v>
      </c>
      <c r="C230" s="97" t="s">
        <v>96</v>
      </c>
      <c r="D230" s="12">
        <v>2735</v>
      </c>
      <c r="E230" s="12">
        <v>2850</v>
      </c>
      <c r="F230" s="283">
        <v>2820</v>
      </c>
      <c r="G230" s="283">
        <v>2800</v>
      </c>
      <c r="H230" s="219">
        <v>3050</v>
      </c>
      <c r="I230" s="12">
        <v>2950</v>
      </c>
      <c r="J230" s="12">
        <v>2950</v>
      </c>
      <c r="K230" s="208"/>
    </row>
    <row r="231" spans="1:11" outlineLevel="1">
      <c r="A231" s="84"/>
      <c r="B231" s="96">
        <v>627</v>
      </c>
      <c r="C231" s="212" t="s">
        <v>297</v>
      </c>
      <c r="D231" s="12">
        <v>180</v>
      </c>
      <c r="E231" s="12">
        <v>180</v>
      </c>
      <c r="F231" s="283">
        <v>180</v>
      </c>
      <c r="G231" s="283">
        <v>180</v>
      </c>
      <c r="H231" s="219">
        <v>180</v>
      </c>
      <c r="I231" s="12">
        <v>180</v>
      </c>
      <c r="J231" s="12">
        <v>180</v>
      </c>
      <c r="K231" s="208"/>
    </row>
    <row r="232" spans="1:11" outlineLevel="1">
      <c r="A232" s="84"/>
      <c r="B232" s="104"/>
      <c r="C232" s="133" t="s">
        <v>98</v>
      </c>
      <c r="D232" s="196">
        <f t="shared" ref="D232:J232" si="39">SUM(D224:D231)</f>
        <v>18540</v>
      </c>
      <c r="E232" s="196">
        <f t="shared" si="39"/>
        <v>20090</v>
      </c>
      <c r="F232" s="196">
        <f t="shared" si="39"/>
        <v>19770</v>
      </c>
      <c r="G232" s="196">
        <f t="shared" si="39"/>
        <v>20510</v>
      </c>
      <c r="H232" s="196">
        <f t="shared" si="39"/>
        <v>22590</v>
      </c>
      <c r="I232" s="196">
        <f t="shared" si="39"/>
        <v>21860</v>
      </c>
      <c r="J232" s="196">
        <f t="shared" si="39"/>
        <v>21860</v>
      </c>
      <c r="K232" s="208"/>
    </row>
    <row r="233" spans="1:11" outlineLevel="1">
      <c r="A233" s="84"/>
      <c r="B233" s="104"/>
      <c r="C233" s="82"/>
      <c r="D233" s="204"/>
      <c r="E233" s="204"/>
      <c r="F233" s="204"/>
      <c r="G233" s="204"/>
      <c r="H233" s="204"/>
      <c r="I233" s="204"/>
      <c r="J233" s="204"/>
      <c r="K233" s="208"/>
    </row>
    <row r="234" spans="1:11" outlineLevel="1">
      <c r="A234" s="84"/>
      <c r="B234" s="134">
        <v>632</v>
      </c>
      <c r="C234" s="139" t="s">
        <v>205</v>
      </c>
      <c r="D234" s="204"/>
      <c r="E234" s="204"/>
      <c r="F234" s="204"/>
      <c r="G234" s="204"/>
      <c r="H234" s="204"/>
      <c r="I234" s="204"/>
      <c r="J234" s="204"/>
      <c r="K234" s="208"/>
    </row>
    <row r="235" spans="1:11" outlineLevel="1">
      <c r="A235" s="84"/>
      <c r="B235" s="96">
        <v>632001</v>
      </c>
      <c r="C235" s="220" t="s">
        <v>32</v>
      </c>
      <c r="D235" s="12">
        <v>17993</v>
      </c>
      <c r="E235" s="12">
        <v>17603</v>
      </c>
      <c r="F235" s="283">
        <v>21000</v>
      </c>
      <c r="G235" s="283">
        <v>16000</v>
      </c>
      <c r="H235" s="219">
        <v>20000</v>
      </c>
      <c r="I235" s="12">
        <v>20000</v>
      </c>
      <c r="J235" s="12">
        <v>21000</v>
      </c>
      <c r="K235" s="208"/>
    </row>
    <row r="236" spans="1:11" outlineLevel="1">
      <c r="A236" s="84"/>
      <c r="B236" s="96">
        <v>632002</v>
      </c>
      <c r="C236" s="238" t="s">
        <v>333</v>
      </c>
      <c r="D236" s="12">
        <v>1230</v>
      </c>
      <c r="E236" s="12">
        <v>1286</v>
      </c>
      <c r="F236" s="283">
        <v>1550</v>
      </c>
      <c r="G236" s="283">
        <v>1500</v>
      </c>
      <c r="H236" s="219">
        <v>1540</v>
      </c>
      <c r="I236" s="12">
        <v>1550</v>
      </c>
      <c r="J236" s="12">
        <v>1550</v>
      </c>
      <c r="K236" s="208"/>
    </row>
    <row r="237" spans="1:11" outlineLevel="1">
      <c r="A237" s="84"/>
      <c r="B237" s="104"/>
      <c r="C237" s="133" t="s">
        <v>98</v>
      </c>
      <c r="D237" s="196">
        <f>SUM(D235:D236)</f>
        <v>19223</v>
      </c>
      <c r="E237" s="196">
        <f t="shared" ref="E237:J237" si="40">SUM(E235:E236)</f>
        <v>18889</v>
      </c>
      <c r="F237" s="196">
        <f t="shared" si="40"/>
        <v>22550</v>
      </c>
      <c r="G237" s="196">
        <f t="shared" si="40"/>
        <v>17500</v>
      </c>
      <c r="H237" s="196">
        <f t="shared" si="40"/>
        <v>21540</v>
      </c>
      <c r="I237" s="196">
        <f t="shared" si="40"/>
        <v>21550</v>
      </c>
      <c r="J237" s="196">
        <f t="shared" si="40"/>
        <v>22550</v>
      </c>
      <c r="K237" s="208"/>
    </row>
    <row r="238" spans="1:11" outlineLevel="1">
      <c r="A238" s="84"/>
      <c r="B238" s="104"/>
      <c r="C238" s="82"/>
      <c r="D238" s="204"/>
      <c r="E238" s="204"/>
      <c r="F238" s="204"/>
      <c r="G238" s="204"/>
      <c r="H238" s="204"/>
      <c r="I238" s="204"/>
      <c r="J238" s="204"/>
      <c r="K238" s="208"/>
    </row>
    <row r="239" spans="1:11" outlineLevel="1">
      <c r="A239" s="84"/>
      <c r="B239" s="134">
        <v>633</v>
      </c>
      <c r="C239" s="134" t="s">
        <v>19</v>
      </c>
      <c r="D239" s="204"/>
      <c r="E239" s="204"/>
      <c r="F239" s="204"/>
      <c r="G239" s="204"/>
      <c r="H239" s="204"/>
      <c r="I239" s="204"/>
      <c r="J239" s="204"/>
      <c r="K239" s="208"/>
    </row>
    <row r="240" spans="1:11" outlineLevel="1">
      <c r="A240" s="84"/>
      <c r="B240" s="87">
        <v>633006</v>
      </c>
      <c r="C240" s="88" t="s">
        <v>37</v>
      </c>
      <c r="D240" s="12">
        <v>880</v>
      </c>
      <c r="E240" s="12">
        <v>717</v>
      </c>
      <c r="F240" s="283">
        <v>2000</v>
      </c>
      <c r="G240" s="283">
        <v>1500</v>
      </c>
      <c r="H240" s="219">
        <v>2000</v>
      </c>
      <c r="I240" s="12">
        <v>2000</v>
      </c>
      <c r="J240" s="12">
        <v>2000</v>
      </c>
      <c r="K240" s="208"/>
    </row>
    <row r="241" spans="1:11" outlineLevel="1">
      <c r="A241" s="84"/>
      <c r="B241" s="87">
        <v>633004</v>
      </c>
      <c r="C241" s="88" t="s">
        <v>198</v>
      </c>
      <c r="D241" s="12">
        <v>0</v>
      </c>
      <c r="E241" s="12">
        <v>413</v>
      </c>
      <c r="F241" s="283">
        <v>500</v>
      </c>
      <c r="G241" s="283">
        <v>0</v>
      </c>
      <c r="H241" s="219">
        <v>500</v>
      </c>
      <c r="I241" s="12">
        <v>500</v>
      </c>
      <c r="J241" s="12">
        <v>500</v>
      </c>
      <c r="K241" s="208"/>
    </row>
    <row r="242" spans="1:11" outlineLevel="1">
      <c r="A242" s="84"/>
      <c r="B242" s="87" t="s">
        <v>298</v>
      </c>
      <c r="C242" s="88" t="s">
        <v>299</v>
      </c>
      <c r="D242" s="12">
        <v>198</v>
      </c>
      <c r="E242" s="12">
        <v>452</v>
      </c>
      <c r="F242" s="283">
        <v>500</v>
      </c>
      <c r="G242" s="283">
        <v>2000</v>
      </c>
      <c r="H242" s="219">
        <v>1000</v>
      </c>
      <c r="I242" s="12">
        <v>500</v>
      </c>
      <c r="J242" s="12">
        <v>500</v>
      </c>
      <c r="K242" s="208"/>
    </row>
    <row r="243" spans="1:11" outlineLevel="1">
      <c r="A243" s="84"/>
      <c r="B243" s="87">
        <v>634001</v>
      </c>
      <c r="C243" s="88" t="s">
        <v>300</v>
      </c>
      <c r="D243" s="12">
        <v>11943</v>
      </c>
      <c r="E243" s="12">
        <v>10696</v>
      </c>
      <c r="F243" s="283">
        <v>12100</v>
      </c>
      <c r="G243" s="283">
        <v>15000</v>
      </c>
      <c r="H243" s="219">
        <v>16000</v>
      </c>
      <c r="I243" s="12">
        <v>16000</v>
      </c>
      <c r="J243" s="12">
        <v>16000</v>
      </c>
      <c r="K243" s="208"/>
    </row>
    <row r="244" spans="1:11" outlineLevel="1">
      <c r="A244" s="84"/>
      <c r="B244" s="279">
        <v>634002</v>
      </c>
      <c r="C244" s="87" t="s">
        <v>301</v>
      </c>
      <c r="D244" s="12">
        <v>1508</v>
      </c>
      <c r="E244" s="12">
        <v>13192</v>
      </c>
      <c r="F244" s="283">
        <v>5000</v>
      </c>
      <c r="G244" s="283">
        <v>7000</v>
      </c>
      <c r="H244" s="219">
        <v>5000</v>
      </c>
      <c r="I244" s="12">
        <v>5000</v>
      </c>
      <c r="J244" s="12">
        <v>1500</v>
      </c>
      <c r="K244" s="208"/>
    </row>
    <row r="245" spans="1:11" outlineLevel="1">
      <c r="A245" s="84"/>
      <c r="B245" s="86"/>
      <c r="C245" s="133" t="s">
        <v>98</v>
      </c>
      <c r="D245" s="196">
        <f t="shared" ref="D245:J245" si="41">SUM(D240:D244)</f>
        <v>14529</v>
      </c>
      <c r="E245" s="196">
        <f t="shared" si="41"/>
        <v>25470</v>
      </c>
      <c r="F245" s="196">
        <f t="shared" si="41"/>
        <v>20100</v>
      </c>
      <c r="G245" s="196">
        <f t="shared" si="41"/>
        <v>25500</v>
      </c>
      <c r="H245" s="196">
        <f t="shared" si="41"/>
        <v>24500</v>
      </c>
      <c r="I245" s="196">
        <f t="shared" si="41"/>
        <v>24000</v>
      </c>
      <c r="J245" s="196">
        <f t="shared" si="41"/>
        <v>20500</v>
      </c>
      <c r="K245" s="208"/>
    </row>
    <row r="246" spans="1:11" outlineLevel="1">
      <c r="A246" s="84"/>
      <c r="B246" s="86"/>
      <c r="C246" s="82"/>
      <c r="D246" s="204"/>
      <c r="E246" s="204"/>
      <c r="F246" s="204"/>
      <c r="G246" s="204"/>
      <c r="H246" s="204"/>
      <c r="I246" s="204"/>
      <c r="J246" s="204"/>
      <c r="K246" s="208"/>
    </row>
    <row r="247" spans="1:11" outlineLevel="1">
      <c r="A247" s="84"/>
      <c r="B247" s="134">
        <v>635</v>
      </c>
      <c r="C247" s="134" t="s">
        <v>168</v>
      </c>
      <c r="D247" s="204"/>
      <c r="E247" s="204"/>
      <c r="F247" s="204"/>
      <c r="G247" s="204"/>
      <c r="H247" s="204"/>
      <c r="I247" s="204"/>
      <c r="J247" s="204"/>
      <c r="K247" s="208"/>
    </row>
    <row r="248" spans="1:11" outlineLevel="1">
      <c r="A248" s="84"/>
      <c r="B248" s="87">
        <v>635004</v>
      </c>
      <c r="C248" s="88" t="s">
        <v>229</v>
      </c>
      <c r="D248" s="12">
        <v>8649</v>
      </c>
      <c r="E248" s="12">
        <v>12583</v>
      </c>
      <c r="F248" s="283">
        <v>15000</v>
      </c>
      <c r="G248" s="283">
        <v>13000</v>
      </c>
      <c r="H248" s="219">
        <v>20000</v>
      </c>
      <c r="I248" s="12">
        <v>15000</v>
      </c>
      <c r="J248" s="12">
        <v>20000</v>
      </c>
      <c r="K248" s="208"/>
    </row>
    <row r="249" spans="1:11" outlineLevel="1">
      <c r="A249" s="84"/>
      <c r="B249" s="87">
        <v>635005</v>
      </c>
      <c r="C249" s="88" t="s">
        <v>230</v>
      </c>
      <c r="D249" s="12">
        <v>3001</v>
      </c>
      <c r="E249" s="12">
        <v>0</v>
      </c>
      <c r="F249" s="283">
        <v>1000</v>
      </c>
      <c r="G249" s="283">
        <v>0</v>
      </c>
      <c r="H249" s="219">
        <v>1000</v>
      </c>
      <c r="I249" s="12">
        <v>2500</v>
      </c>
      <c r="J249" s="12">
        <v>1000</v>
      </c>
      <c r="K249" s="208"/>
    </row>
    <row r="250" spans="1:11" outlineLevel="1">
      <c r="A250" s="84"/>
      <c r="B250" s="86"/>
      <c r="C250" s="133" t="s">
        <v>98</v>
      </c>
      <c r="D250" s="23">
        <f t="shared" ref="D250:J250" si="42">SUM(D248:D249)</f>
        <v>11650</v>
      </c>
      <c r="E250" s="23">
        <f t="shared" si="42"/>
        <v>12583</v>
      </c>
      <c r="F250" s="23">
        <f t="shared" si="42"/>
        <v>16000</v>
      </c>
      <c r="G250" s="23">
        <f t="shared" si="42"/>
        <v>13000</v>
      </c>
      <c r="H250" s="23">
        <f t="shared" si="42"/>
        <v>21000</v>
      </c>
      <c r="I250" s="23">
        <f t="shared" si="42"/>
        <v>17500</v>
      </c>
      <c r="J250" s="23">
        <f t="shared" si="42"/>
        <v>21000</v>
      </c>
      <c r="K250" s="208"/>
    </row>
    <row r="251" spans="1:11" outlineLevel="1">
      <c r="A251" s="84"/>
      <c r="B251" s="134">
        <v>637</v>
      </c>
      <c r="C251" s="134" t="s">
        <v>21</v>
      </c>
      <c r="D251" s="204"/>
      <c r="E251" s="204"/>
      <c r="F251" s="204"/>
      <c r="G251" s="204"/>
      <c r="H251" s="204"/>
      <c r="I251" s="204"/>
      <c r="J251" s="204"/>
      <c r="K251" s="208"/>
    </row>
    <row r="252" spans="1:11" outlineLevel="1">
      <c r="A252" s="84"/>
      <c r="B252" s="87">
        <v>637011</v>
      </c>
      <c r="C252" s="98" t="s">
        <v>103</v>
      </c>
      <c r="D252" s="12">
        <v>602</v>
      </c>
      <c r="E252" s="12">
        <v>692</v>
      </c>
      <c r="F252" s="283">
        <v>1000</v>
      </c>
      <c r="G252" s="283">
        <v>800</v>
      </c>
      <c r="H252" s="219">
        <v>1200</v>
      </c>
      <c r="I252" s="12">
        <v>1200</v>
      </c>
      <c r="J252" s="12">
        <v>1200</v>
      </c>
      <c r="K252" s="208"/>
    </row>
    <row r="253" spans="1:11" outlineLevel="1">
      <c r="A253" s="84"/>
      <c r="B253" s="87">
        <v>637004</v>
      </c>
      <c r="C253" s="88" t="s">
        <v>253</v>
      </c>
      <c r="D253" s="12">
        <v>1578</v>
      </c>
      <c r="E253" s="12">
        <v>4495</v>
      </c>
      <c r="F253" s="283">
        <v>3000</v>
      </c>
      <c r="G253" s="283">
        <v>3000</v>
      </c>
      <c r="H253" s="219">
        <v>5000</v>
      </c>
      <c r="I253" s="12">
        <v>5000</v>
      </c>
      <c r="J253" s="12">
        <v>5000</v>
      </c>
      <c r="K253" s="208"/>
    </row>
    <row r="254" spans="1:11" outlineLevel="1">
      <c r="A254" s="84"/>
      <c r="B254" s="86"/>
      <c r="C254" s="133" t="s">
        <v>98</v>
      </c>
      <c r="D254" s="196">
        <f t="shared" ref="D254:J254" si="43">SUM(D252:D253)</f>
        <v>2180</v>
      </c>
      <c r="E254" s="196">
        <f t="shared" si="43"/>
        <v>5187</v>
      </c>
      <c r="F254" s="196">
        <f t="shared" si="43"/>
        <v>4000</v>
      </c>
      <c r="G254" s="196">
        <f t="shared" si="43"/>
        <v>3800</v>
      </c>
      <c r="H254" s="196">
        <f t="shared" si="43"/>
        <v>6200</v>
      </c>
      <c r="I254" s="196">
        <f t="shared" si="43"/>
        <v>6200</v>
      </c>
      <c r="J254" s="196">
        <f t="shared" si="43"/>
        <v>6200</v>
      </c>
      <c r="K254" s="208"/>
    </row>
    <row r="255" spans="1:11" ht="13.5" outlineLevel="1" thickBot="1">
      <c r="A255" s="84"/>
      <c r="B255" s="86"/>
      <c r="C255" s="93"/>
      <c r="D255" s="204"/>
      <c r="E255" s="204"/>
      <c r="F255" s="204"/>
      <c r="G255" s="204"/>
      <c r="H255" s="204"/>
      <c r="I255" s="204"/>
      <c r="J255" s="204"/>
      <c r="K255" s="208"/>
    </row>
    <row r="256" spans="1:11" ht="13.5" outlineLevel="1" thickBot="1">
      <c r="A256" s="69" t="s">
        <v>144</v>
      </c>
      <c r="B256" s="70"/>
      <c r="C256" s="72"/>
      <c r="D256" s="47">
        <f t="shared" ref="D256:J256" si="44">D263</f>
        <v>9907</v>
      </c>
      <c r="E256" s="47">
        <f t="shared" si="44"/>
        <v>9459</v>
      </c>
      <c r="F256" s="47">
        <f t="shared" si="44"/>
        <v>8970</v>
      </c>
      <c r="G256" s="47">
        <f t="shared" si="44"/>
        <v>8970</v>
      </c>
      <c r="H256" s="47">
        <f t="shared" si="44"/>
        <v>8490</v>
      </c>
      <c r="I256" s="47">
        <f t="shared" si="44"/>
        <v>7990</v>
      </c>
      <c r="J256" s="47">
        <f t="shared" si="44"/>
        <v>7950</v>
      </c>
      <c r="K256" s="208"/>
    </row>
    <row r="257" spans="1:11" outlineLevel="1">
      <c r="A257" s="83"/>
      <c r="B257" s="134">
        <v>651</v>
      </c>
      <c r="C257" s="139" t="s">
        <v>112</v>
      </c>
      <c r="D257" s="204"/>
      <c r="E257" s="204"/>
      <c r="F257" s="204"/>
      <c r="G257" s="204"/>
      <c r="H257" s="204"/>
      <c r="I257" s="204"/>
      <c r="J257" s="204"/>
      <c r="K257" s="208"/>
    </row>
    <row r="258" spans="1:11" outlineLevel="1">
      <c r="A258" s="84"/>
      <c r="B258" s="87" t="s">
        <v>278</v>
      </c>
      <c r="C258" s="88" t="s">
        <v>182</v>
      </c>
      <c r="D258" s="12">
        <v>3714</v>
      </c>
      <c r="E258" s="12">
        <v>3526</v>
      </c>
      <c r="F258" s="283">
        <v>3320</v>
      </c>
      <c r="G258" s="283">
        <v>3320</v>
      </c>
      <c r="H258" s="219">
        <v>3120</v>
      </c>
      <c r="I258" s="12">
        <v>2910</v>
      </c>
      <c r="J258" s="12">
        <v>2900</v>
      </c>
      <c r="K258" s="208"/>
    </row>
    <row r="259" spans="1:11" outlineLevel="1">
      <c r="A259" s="84"/>
      <c r="B259" s="87" t="s">
        <v>279</v>
      </c>
      <c r="C259" s="88" t="s">
        <v>182</v>
      </c>
      <c r="D259" s="12">
        <v>2210</v>
      </c>
      <c r="E259" s="12">
        <v>2090</v>
      </c>
      <c r="F259" s="283">
        <v>1960</v>
      </c>
      <c r="G259" s="283">
        <v>1960</v>
      </c>
      <c r="H259" s="219">
        <v>1830</v>
      </c>
      <c r="I259" s="12">
        <v>1700</v>
      </c>
      <c r="J259" s="12">
        <v>1690</v>
      </c>
      <c r="K259" s="208"/>
    </row>
    <row r="260" spans="1:11" outlineLevel="1">
      <c r="A260" s="84"/>
      <c r="B260" s="87" t="s">
        <v>280</v>
      </c>
      <c r="C260" s="88" t="s">
        <v>183</v>
      </c>
      <c r="D260" s="12">
        <v>796</v>
      </c>
      <c r="E260" s="12">
        <v>760</v>
      </c>
      <c r="F260" s="283">
        <v>720</v>
      </c>
      <c r="G260" s="283">
        <v>720</v>
      </c>
      <c r="H260" s="219">
        <v>680</v>
      </c>
      <c r="I260" s="12">
        <v>640</v>
      </c>
      <c r="J260" s="12">
        <v>630</v>
      </c>
      <c r="K260" s="208"/>
    </row>
    <row r="261" spans="1:11" outlineLevel="1">
      <c r="A261" s="84"/>
      <c r="B261" s="87" t="s">
        <v>281</v>
      </c>
      <c r="C261" s="88" t="s">
        <v>224</v>
      </c>
      <c r="D261" s="12">
        <v>3187</v>
      </c>
      <c r="E261" s="12">
        <v>3083</v>
      </c>
      <c r="F261" s="283">
        <v>2970</v>
      </c>
      <c r="G261" s="283">
        <v>2970</v>
      </c>
      <c r="H261" s="219">
        <v>2860</v>
      </c>
      <c r="I261" s="12">
        <v>2740</v>
      </c>
      <c r="J261" s="12">
        <v>2730</v>
      </c>
      <c r="K261" s="208"/>
    </row>
    <row r="262" spans="1:11" outlineLevel="1">
      <c r="A262" s="84"/>
      <c r="B262" s="87">
        <v>651002</v>
      </c>
      <c r="C262" s="88" t="s">
        <v>212</v>
      </c>
      <c r="D262" s="12">
        <v>0</v>
      </c>
      <c r="E262" s="12">
        <v>0</v>
      </c>
      <c r="F262" s="283">
        <v>0</v>
      </c>
      <c r="G262" s="283">
        <v>0</v>
      </c>
      <c r="H262" s="219">
        <v>0</v>
      </c>
      <c r="I262" s="12">
        <v>0</v>
      </c>
      <c r="J262" s="12">
        <v>0</v>
      </c>
      <c r="K262" s="208"/>
    </row>
    <row r="263" spans="1:11" outlineLevel="1">
      <c r="A263" s="84"/>
      <c r="B263" s="86"/>
      <c r="C263" s="133" t="s">
        <v>98</v>
      </c>
      <c r="D263" s="196">
        <f t="shared" ref="D263:J263" si="45">SUM(D258:D262)</f>
        <v>9907</v>
      </c>
      <c r="E263" s="196">
        <f t="shared" si="45"/>
        <v>9459</v>
      </c>
      <c r="F263" s="196">
        <f t="shared" si="45"/>
        <v>8970</v>
      </c>
      <c r="G263" s="196">
        <f t="shared" si="45"/>
        <v>8970</v>
      </c>
      <c r="H263" s="196">
        <f t="shared" si="45"/>
        <v>8490</v>
      </c>
      <c r="I263" s="196">
        <f t="shared" si="45"/>
        <v>7990</v>
      </c>
      <c r="J263" s="196">
        <f t="shared" si="45"/>
        <v>7950</v>
      </c>
      <c r="K263" s="208"/>
    </row>
    <row r="264" spans="1:11" ht="13.5" outlineLevel="1" thickBot="1">
      <c r="A264" s="84"/>
      <c r="B264" s="86"/>
      <c r="C264" s="93"/>
      <c r="D264" s="204"/>
      <c r="E264" s="204"/>
      <c r="F264" s="204"/>
      <c r="G264" s="204"/>
      <c r="H264" s="204"/>
      <c r="I264" s="204"/>
      <c r="J264" s="204"/>
      <c r="K264" s="208"/>
    </row>
    <row r="265" spans="1:11" ht="13.5" outlineLevel="1" thickBot="1">
      <c r="A265" s="69" t="s">
        <v>283</v>
      </c>
      <c r="B265" s="70"/>
      <c r="C265" s="72"/>
      <c r="D265" s="47">
        <f t="shared" ref="D265:J265" si="46">D287+D291+D270+D281</f>
        <v>61346</v>
      </c>
      <c r="E265" s="47">
        <f t="shared" si="46"/>
        <v>62396</v>
      </c>
      <c r="F265" s="47">
        <f t="shared" si="46"/>
        <v>66960</v>
      </c>
      <c r="G265" s="47">
        <f t="shared" si="46"/>
        <v>50230</v>
      </c>
      <c r="H265" s="47">
        <f t="shared" si="46"/>
        <v>74960</v>
      </c>
      <c r="I265" s="47">
        <f t="shared" si="46"/>
        <v>66960</v>
      </c>
      <c r="J265" s="47">
        <f t="shared" si="46"/>
        <v>65960</v>
      </c>
      <c r="K265" s="208"/>
    </row>
    <row r="266" spans="1:11" outlineLevel="1">
      <c r="A266" s="84"/>
      <c r="B266" s="134">
        <v>611</v>
      </c>
      <c r="C266" s="139" t="s">
        <v>282</v>
      </c>
      <c r="D266" s="204"/>
      <c r="E266" s="204"/>
      <c r="F266" s="204"/>
      <c r="G266" s="204"/>
      <c r="H266" s="204"/>
      <c r="I266" s="204"/>
      <c r="J266" s="204"/>
      <c r="K266" s="208"/>
    </row>
    <row r="267" spans="1:11" outlineLevel="1">
      <c r="A267" s="84"/>
      <c r="B267" s="102">
        <v>611</v>
      </c>
      <c r="C267" s="88" t="s">
        <v>26</v>
      </c>
      <c r="D267" s="12">
        <v>41391</v>
      </c>
      <c r="E267" s="12">
        <v>38784</v>
      </c>
      <c r="F267" s="283">
        <v>40700</v>
      </c>
      <c r="G267" s="283">
        <v>30700</v>
      </c>
      <c r="H267" s="219">
        <v>40700</v>
      </c>
      <c r="I267" s="12">
        <v>40700</v>
      </c>
      <c r="J267" s="12">
        <v>40700</v>
      </c>
      <c r="K267" s="208"/>
    </row>
    <row r="268" spans="1:11" outlineLevel="1">
      <c r="A268" s="84"/>
      <c r="B268" s="102">
        <v>612</v>
      </c>
      <c r="C268" s="88" t="s">
        <v>122</v>
      </c>
      <c r="D268" s="12">
        <v>2290</v>
      </c>
      <c r="E268" s="12">
        <v>2305</v>
      </c>
      <c r="F268" s="283">
        <v>4000</v>
      </c>
      <c r="G268" s="283">
        <v>2500</v>
      </c>
      <c r="H268" s="219">
        <v>4000</v>
      </c>
      <c r="I268" s="12">
        <v>4000</v>
      </c>
      <c r="J268" s="12">
        <v>4000</v>
      </c>
      <c r="K268" s="208"/>
    </row>
    <row r="269" spans="1:11" outlineLevel="1">
      <c r="A269" s="84"/>
      <c r="B269" s="102">
        <v>614</v>
      </c>
      <c r="C269" s="88" t="s">
        <v>335</v>
      </c>
      <c r="D269" s="12">
        <v>2550</v>
      </c>
      <c r="E269" s="12">
        <v>3901</v>
      </c>
      <c r="F269" s="283">
        <v>0</v>
      </c>
      <c r="G269" s="283">
        <v>3000</v>
      </c>
      <c r="H269" s="219">
        <v>0</v>
      </c>
      <c r="I269" s="12">
        <v>0</v>
      </c>
      <c r="J269" s="12">
        <v>0</v>
      </c>
      <c r="K269" s="208"/>
    </row>
    <row r="270" spans="1:11" outlineLevel="1">
      <c r="A270" s="84"/>
      <c r="B270" s="103"/>
      <c r="C270" s="133" t="s">
        <v>98</v>
      </c>
      <c r="D270" s="196">
        <f t="shared" ref="D270:J270" si="47">SUM(D267:D269)</f>
        <v>46231</v>
      </c>
      <c r="E270" s="196">
        <f t="shared" si="47"/>
        <v>44990</v>
      </c>
      <c r="F270" s="196">
        <f t="shared" si="47"/>
        <v>44700</v>
      </c>
      <c r="G270" s="196">
        <f t="shared" si="47"/>
        <v>36200</v>
      </c>
      <c r="H270" s="196">
        <f t="shared" si="47"/>
        <v>44700</v>
      </c>
      <c r="I270" s="196">
        <f t="shared" si="47"/>
        <v>44700</v>
      </c>
      <c r="J270" s="196">
        <f t="shared" si="47"/>
        <v>44700</v>
      </c>
      <c r="K270" s="208"/>
    </row>
    <row r="271" spans="1:11" outlineLevel="1">
      <c r="A271" s="84"/>
      <c r="B271" s="103"/>
      <c r="C271" s="82"/>
      <c r="D271" s="204"/>
      <c r="E271" s="204"/>
      <c r="F271" s="204"/>
      <c r="G271" s="204"/>
      <c r="H271" s="204"/>
      <c r="I271" s="204"/>
      <c r="J271" s="204"/>
      <c r="K271" s="208"/>
    </row>
    <row r="272" spans="1:11" outlineLevel="1">
      <c r="A272" s="84"/>
      <c r="B272" s="134">
        <v>620</v>
      </c>
      <c r="C272" s="139" t="s">
        <v>110</v>
      </c>
      <c r="D272" s="204"/>
      <c r="E272" s="204"/>
      <c r="F272" s="204"/>
      <c r="G272" s="204"/>
      <c r="H272" s="204"/>
      <c r="I272" s="204"/>
      <c r="J272" s="204"/>
      <c r="K272" s="208"/>
    </row>
    <row r="273" spans="1:11" outlineLevel="1">
      <c r="A273" s="84"/>
      <c r="B273" s="102">
        <v>621</v>
      </c>
      <c r="C273" s="102" t="s">
        <v>93</v>
      </c>
      <c r="D273" s="12">
        <v>3844</v>
      </c>
      <c r="E273" s="12">
        <v>3867</v>
      </c>
      <c r="F273" s="283">
        <v>4350</v>
      </c>
      <c r="G273" s="283">
        <v>3620</v>
      </c>
      <c r="H273" s="219">
        <v>4350</v>
      </c>
      <c r="I273" s="12">
        <v>4350</v>
      </c>
      <c r="J273" s="12">
        <v>4350</v>
      </c>
      <c r="K273" s="208"/>
    </row>
    <row r="274" spans="1:11" outlineLevel="1">
      <c r="A274" s="84"/>
      <c r="B274" s="96">
        <v>625001</v>
      </c>
      <c r="C274" s="102" t="s">
        <v>27</v>
      </c>
      <c r="D274" s="12">
        <v>511</v>
      </c>
      <c r="E274" s="12">
        <v>582</v>
      </c>
      <c r="F274" s="283">
        <v>620</v>
      </c>
      <c r="G274" s="283">
        <v>510</v>
      </c>
      <c r="H274" s="219">
        <v>620</v>
      </c>
      <c r="I274" s="12">
        <v>620</v>
      </c>
      <c r="J274" s="12">
        <v>620</v>
      </c>
      <c r="K274" s="208"/>
    </row>
    <row r="275" spans="1:11" outlineLevel="1">
      <c r="A275" s="84"/>
      <c r="B275" s="96">
        <v>625002</v>
      </c>
      <c r="C275" s="102" t="s">
        <v>28</v>
      </c>
      <c r="D275" s="12">
        <v>5111</v>
      </c>
      <c r="E275" s="12">
        <v>5826</v>
      </c>
      <c r="F275" s="283">
        <v>6400</v>
      </c>
      <c r="G275" s="283">
        <v>5070</v>
      </c>
      <c r="H275" s="219">
        <v>6400</v>
      </c>
      <c r="I275" s="12">
        <v>6400</v>
      </c>
      <c r="J275" s="12">
        <v>6400</v>
      </c>
      <c r="K275" s="208"/>
    </row>
    <row r="276" spans="1:11" outlineLevel="1">
      <c r="A276" s="84"/>
      <c r="B276" s="96">
        <v>625003</v>
      </c>
      <c r="C276" s="97" t="s">
        <v>29</v>
      </c>
      <c r="D276" s="12">
        <v>292</v>
      </c>
      <c r="E276" s="12">
        <v>335</v>
      </c>
      <c r="F276" s="283">
        <v>370</v>
      </c>
      <c r="G276" s="283">
        <v>300</v>
      </c>
      <c r="H276" s="219">
        <v>370</v>
      </c>
      <c r="I276" s="12">
        <v>370</v>
      </c>
      <c r="J276" s="12">
        <v>370</v>
      </c>
      <c r="K276" s="208"/>
    </row>
    <row r="277" spans="1:11" outlineLevel="1">
      <c r="A277" s="84"/>
      <c r="B277" s="96">
        <v>625004</v>
      </c>
      <c r="C277" s="97" t="s">
        <v>30</v>
      </c>
      <c r="D277" s="12">
        <v>1095</v>
      </c>
      <c r="E277" s="12">
        <v>1247</v>
      </c>
      <c r="F277" s="283">
        <v>1360</v>
      </c>
      <c r="G277" s="283">
        <v>1100</v>
      </c>
      <c r="H277" s="219">
        <v>1360</v>
      </c>
      <c r="I277" s="12">
        <v>1360</v>
      </c>
      <c r="J277" s="12">
        <v>1360</v>
      </c>
      <c r="K277" s="208"/>
    </row>
    <row r="278" spans="1:11" outlineLevel="1">
      <c r="A278" s="84"/>
      <c r="B278" s="96">
        <v>625005</v>
      </c>
      <c r="C278" s="97" t="s">
        <v>31</v>
      </c>
      <c r="D278" s="12">
        <v>365</v>
      </c>
      <c r="E278" s="12">
        <v>416</v>
      </c>
      <c r="F278" s="283">
        <v>450</v>
      </c>
      <c r="G278" s="283">
        <v>300</v>
      </c>
      <c r="H278" s="219">
        <v>450</v>
      </c>
      <c r="I278" s="12">
        <v>450</v>
      </c>
      <c r="J278" s="12">
        <v>450</v>
      </c>
      <c r="K278" s="208"/>
    </row>
    <row r="279" spans="1:11" outlineLevel="1">
      <c r="A279" s="84"/>
      <c r="B279" s="96">
        <v>625007</v>
      </c>
      <c r="C279" s="97" t="s">
        <v>96</v>
      </c>
      <c r="D279" s="12">
        <v>1734</v>
      </c>
      <c r="E279" s="12">
        <v>1976</v>
      </c>
      <c r="F279" s="283">
        <v>2170</v>
      </c>
      <c r="G279" s="283">
        <v>1090</v>
      </c>
      <c r="H279" s="219">
        <v>2170</v>
      </c>
      <c r="I279" s="12">
        <v>2170</v>
      </c>
      <c r="J279" s="12">
        <v>2170</v>
      </c>
      <c r="K279" s="208"/>
    </row>
    <row r="280" spans="1:11" outlineLevel="1">
      <c r="A280" s="84"/>
      <c r="B280" s="96">
        <v>627</v>
      </c>
      <c r="C280" s="212" t="s">
        <v>297</v>
      </c>
      <c r="D280" s="12">
        <v>495</v>
      </c>
      <c r="E280" s="12">
        <v>540</v>
      </c>
      <c r="F280" s="283">
        <v>540</v>
      </c>
      <c r="G280" s="283">
        <v>540</v>
      </c>
      <c r="H280" s="219">
        <v>540</v>
      </c>
      <c r="I280" s="12">
        <v>540</v>
      </c>
      <c r="J280" s="12">
        <v>540</v>
      </c>
      <c r="K280" s="208"/>
    </row>
    <row r="281" spans="1:11" outlineLevel="1">
      <c r="A281" s="84"/>
      <c r="B281" s="104"/>
      <c r="C281" s="133" t="s">
        <v>98</v>
      </c>
      <c r="D281" s="196">
        <f>SUM(D273:D280)</f>
        <v>13447</v>
      </c>
      <c r="E281" s="196">
        <f t="shared" ref="E281:J281" si="48">SUM(E273:E280)</f>
        <v>14789</v>
      </c>
      <c r="F281" s="196">
        <f t="shared" si="48"/>
        <v>16260</v>
      </c>
      <c r="G281" s="196">
        <f t="shared" si="48"/>
        <v>12530</v>
      </c>
      <c r="H281" s="196">
        <f t="shared" si="48"/>
        <v>16260</v>
      </c>
      <c r="I281" s="196">
        <f t="shared" si="48"/>
        <v>16260</v>
      </c>
      <c r="J281" s="196">
        <f t="shared" si="48"/>
        <v>16260</v>
      </c>
      <c r="K281" s="208"/>
    </row>
    <row r="282" spans="1:11" outlineLevel="1">
      <c r="A282" s="84"/>
      <c r="B282" s="135"/>
      <c r="C282" s="136"/>
      <c r="D282" s="204"/>
      <c r="E282" s="204"/>
      <c r="F282" s="204"/>
      <c r="G282" s="204"/>
      <c r="H282" s="204"/>
      <c r="I282" s="204"/>
      <c r="J282" s="204"/>
      <c r="K282" s="208"/>
    </row>
    <row r="283" spans="1:11" outlineLevel="1">
      <c r="A283" s="84"/>
      <c r="B283" s="135">
        <v>630</v>
      </c>
      <c r="C283" s="136" t="s">
        <v>50</v>
      </c>
      <c r="D283" s="204"/>
      <c r="E283" s="204"/>
      <c r="F283" s="204"/>
      <c r="G283" s="204"/>
      <c r="H283" s="204"/>
      <c r="I283" s="204"/>
      <c r="J283" s="204"/>
      <c r="K283" s="208"/>
    </row>
    <row r="284" spans="1:11" outlineLevel="1">
      <c r="A284" s="84"/>
      <c r="B284" s="165">
        <v>633006</v>
      </c>
      <c r="C284" s="164" t="s">
        <v>414</v>
      </c>
      <c r="D284" s="12">
        <v>622</v>
      </c>
      <c r="E284" s="12">
        <v>2055</v>
      </c>
      <c r="F284" s="283">
        <v>2000</v>
      </c>
      <c r="G284" s="283">
        <v>500</v>
      </c>
      <c r="H284" s="219">
        <v>11000</v>
      </c>
      <c r="I284" s="12">
        <v>2000</v>
      </c>
      <c r="J284" s="12">
        <v>2000</v>
      </c>
      <c r="K284" s="208"/>
    </row>
    <row r="285" spans="1:11" outlineLevel="1">
      <c r="A285" s="84"/>
      <c r="B285" s="165">
        <v>633015</v>
      </c>
      <c r="C285" s="164" t="s">
        <v>185</v>
      </c>
      <c r="D285" s="12">
        <v>875</v>
      </c>
      <c r="E285" s="12">
        <v>562</v>
      </c>
      <c r="F285" s="283">
        <v>1500</v>
      </c>
      <c r="G285" s="283">
        <v>1000</v>
      </c>
      <c r="H285" s="219">
        <v>1500</v>
      </c>
      <c r="I285" s="12">
        <v>1500</v>
      </c>
      <c r="J285" s="12">
        <v>1500</v>
      </c>
      <c r="K285" s="208"/>
    </row>
    <row r="286" spans="1:11" outlineLevel="1">
      <c r="A286" s="84"/>
      <c r="B286" s="87">
        <v>633004</v>
      </c>
      <c r="C286" s="88" t="s">
        <v>186</v>
      </c>
      <c r="D286" s="12">
        <v>0</v>
      </c>
      <c r="E286" s="12">
        <v>0</v>
      </c>
      <c r="F286" s="283">
        <v>2000</v>
      </c>
      <c r="G286" s="283">
        <v>0</v>
      </c>
      <c r="H286" s="219">
        <v>1000</v>
      </c>
      <c r="I286" s="12">
        <v>1500</v>
      </c>
      <c r="J286" s="12">
        <v>1000</v>
      </c>
      <c r="K286" s="208"/>
    </row>
    <row r="287" spans="1:11" outlineLevel="1">
      <c r="A287" s="84"/>
      <c r="B287" s="86"/>
      <c r="C287" s="133" t="s">
        <v>98</v>
      </c>
      <c r="D287" s="196">
        <f t="shared" ref="D287:J287" si="49">SUM(D284:D286)</f>
        <v>1497</v>
      </c>
      <c r="E287" s="196">
        <f t="shared" si="49"/>
        <v>2617</v>
      </c>
      <c r="F287" s="196">
        <f t="shared" si="49"/>
        <v>5500</v>
      </c>
      <c r="G287" s="196">
        <f t="shared" si="49"/>
        <v>1500</v>
      </c>
      <c r="H287" s="196">
        <f t="shared" si="49"/>
        <v>13500</v>
      </c>
      <c r="I287" s="196">
        <f t="shared" si="49"/>
        <v>5000</v>
      </c>
      <c r="J287" s="196">
        <f t="shared" si="49"/>
        <v>4500</v>
      </c>
      <c r="K287" s="208"/>
    </row>
    <row r="288" spans="1:11" outlineLevel="1">
      <c r="A288" s="84"/>
      <c r="B288" s="86"/>
      <c r="C288" s="133"/>
      <c r="D288" s="204"/>
      <c r="E288" s="204"/>
      <c r="F288" s="204"/>
      <c r="G288" s="204"/>
      <c r="H288" s="204"/>
      <c r="I288" s="204"/>
      <c r="J288" s="204"/>
      <c r="K288" s="208"/>
    </row>
    <row r="289" spans="1:11" outlineLevel="1">
      <c r="A289" s="84"/>
      <c r="B289" s="134">
        <v>635</v>
      </c>
      <c r="C289" s="134" t="s">
        <v>20</v>
      </c>
      <c r="D289" s="204"/>
      <c r="E289" s="204"/>
      <c r="F289" s="204"/>
      <c r="G289" s="204"/>
      <c r="H289" s="204"/>
      <c r="I289" s="204"/>
      <c r="J289" s="204"/>
      <c r="K289" s="208"/>
    </row>
    <row r="290" spans="1:11" outlineLevel="1">
      <c r="A290" s="84"/>
      <c r="B290" s="87">
        <v>635004</v>
      </c>
      <c r="C290" s="88" t="s">
        <v>140</v>
      </c>
      <c r="D290" s="12">
        <v>171</v>
      </c>
      <c r="E290" s="12">
        <v>0</v>
      </c>
      <c r="F290" s="283">
        <v>500</v>
      </c>
      <c r="G290" s="283">
        <v>0</v>
      </c>
      <c r="H290" s="219">
        <v>500</v>
      </c>
      <c r="I290" s="12">
        <v>1000</v>
      </c>
      <c r="J290" s="12">
        <v>500</v>
      </c>
      <c r="K290" s="208"/>
    </row>
    <row r="291" spans="1:11" outlineLevel="1">
      <c r="A291" s="84"/>
      <c r="B291" s="86"/>
      <c r="C291" s="133" t="s">
        <v>98</v>
      </c>
      <c r="D291" s="196">
        <f t="shared" ref="D291:J291" si="50">SUM(D290)</f>
        <v>171</v>
      </c>
      <c r="E291" s="196">
        <f t="shared" si="50"/>
        <v>0</v>
      </c>
      <c r="F291" s="196">
        <f t="shared" si="50"/>
        <v>500</v>
      </c>
      <c r="G291" s="196">
        <f t="shared" si="50"/>
        <v>0</v>
      </c>
      <c r="H291" s="196">
        <f t="shared" si="50"/>
        <v>500</v>
      </c>
      <c r="I291" s="196">
        <f t="shared" si="50"/>
        <v>1000</v>
      </c>
      <c r="J291" s="196">
        <f t="shared" si="50"/>
        <v>500</v>
      </c>
      <c r="K291" s="208"/>
    </row>
    <row r="292" spans="1:11" ht="13.5" outlineLevel="1" thickBot="1">
      <c r="A292" s="84"/>
      <c r="B292" s="86"/>
      <c r="C292" s="133"/>
      <c r="D292" s="276"/>
      <c r="E292" s="276"/>
      <c r="F292" s="276"/>
      <c r="G292" s="276"/>
      <c r="H292" s="276"/>
      <c r="I292" s="276"/>
      <c r="J292" s="276"/>
      <c r="K292" s="208"/>
    </row>
    <row r="293" spans="1:11" ht="13.5" outlineLevel="1" thickBot="1">
      <c r="A293" s="69" t="s">
        <v>284</v>
      </c>
      <c r="B293" s="70"/>
      <c r="C293" s="72"/>
      <c r="D293" s="47">
        <f t="shared" ref="D293:J293" si="51">D296+D306</f>
        <v>1166</v>
      </c>
      <c r="E293" s="47">
        <f t="shared" si="51"/>
        <v>1270</v>
      </c>
      <c r="F293" s="47">
        <f t="shared" si="51"/>
        <v>1040</v>
      </c>
      <c r="G293" s="47">
        <f t="shared" si="51"/>
        <v>0</v>
      </c>
      <c r="H293" s="47">
        <f t="shared" si="51"/>
        <v>0</v>
      </c>
      <c r="I293" s="47">
        <f t="shared" si="51"/>
        <v>0</v>
      </c>
      <c r="J293" s="47">
        <f t="shared" si="51"/>
        <v>0</v>
      </c>
      <c r="K293" s="208"/>
    </row>
    <row r="294" spans="1:11" outlineLevel="1">
      <c r="A294" s="84"/>
      <c r="B294" s="134">
        <v>611</v>
      </c>
      <c r="C294" s="139" t="s">
        <v>184</v>
      </c>
      <c r="D294" s="204"/>
      <c r="E294" s="204"/>
      <c r="F294" s="204"/>
      <c r="G294" s="204"/>
      <c r="H294" s="204"/>
      <c r="I294" s="204"/>
      <c r="J294" s="204"/>
      <c r="K294" s="208"/>
    </row>
    <row r="295" spans="1:11" outlineLevel="1">
      <c r="A295" s="84"/>
      <c r="B295" s="102">
        <v>611</v>
      </c>
      <c r="C295" s="88" t="s">
        <v>26</v>
      </c>
      <c r="D295" s="12">
        <v>0</v>
      </c>
      <c r="E295" s="12">
        <v>0</v>
      </c>
      <c r="F295" s="283">
        <v>0</v>
      </c>
      <c r="G295" s="283">
        <v>0</v>
      </c>
      <c r="H295" s="219">
        <v>0</v>
      </c>
      <c r="I295" s="12">
        <v>0</v>
      </c>
      <c r="J295" s="12">
        <v>0</v>
      </c>
      <c r="K295" s="208"/>
    </row>
    <row r="296" spans="1:11" outlineLevel="1">
      <c r="A296" s="84"/>
      <c r="B296" s="103"/>
      <c r="C296" s="133" t="s">
        <v>98</v>
      </c>
      <c r="D296" s="196">
        <f t="shared" ref="D296:J296" si="52">SUM(D295:D295)</f>
        <v>0</v>
      </c>
      <c r="E296" s="196">
        <f t="shared" si="52"/>
        <v>0</v>
      </c>
      <c r="F296" s="196">
        <f t="shared" si="52"/>
        <v>0</v>
      </c>
      <c r="G296" s="196">
        <f t="shared" si="52"/>
        <v>0</v>
      </c>
      <c r="H296" s="196">
        <f t="shared" si="52"/>
        <v>0</v>
      </c>
      <c r="I296" s="196">
        <f t="shared" si="52"/>
        <v>0</v>
      </c>
      <c r="J296" s="196">
        <f t="shared" si="52"/>
        <v>0</v>
      </c>
      <c r="K296" s="208"/>
    </row>
    <row r="297" spans="1:11" outlineLevel="1">
      <c r="A297" s="84"/>
      <c r="B297" s="86"/>
      <c r="C297" s="133"/>
      <c r="D297" s="276"/>
      <c r="E297" s="276"/>
      <c r="F297" s="276"/>
      <c r="G297" s="276"/>
      <c r="H297" s="276"/>
      <c r="I297" s="276"/>
      <c r="J297" s="276"/>
      <c r="K297" s="208"/>
    </row>
    <row r="298" spans="1:11" outlineLevel="1">
      <c r="A298" s="84"/>
      <c r="B298" s="134">
        <v>620</v>
      </c>
      <c r="C298" s="139" t="s">
        <v>110</v>
      </c>
      <c r="D298" s="204"/>
      <c r="E298" s="204"/>
      <c r="F298" s="204"/>
      <c r="G298" s="204"/>
      <c r="H298" s="204"/>
      <c r="I298" s="204"/>
      <c r="J298" s="204"/>
      <c r="K298" s="208"/>
    </row>
    <row r="299" spans="1:11" outlineLevel="1">
      <c r="A299" s="84"/>
      <c r="B299" s="102">
        <v>621</v>
      </c>
      <c r="C299" s="102" t="s">
        <v>93</v>
      </c>
      <c r="D299" s="12">
        <v>334</v>
      </c>
      <c r="E299" s="12">
        <v>362</v>
      </c>
      <c r="F299" s="283">
        <v>240</v>
      </c>
      <c r="G299" s="283">
        <v>0</v>
      </c>
      <c r="H299" s="219">
        <v>0</v>
      </c>
      <c r="I299" s="12">
        <v>0</v>
      </c>
      <c r="J299" s="12">
        <v>0</v>
      </c>
      <c r="K299" s="208"/>
    </row>
    <row r="300" spans="1:11" outlineLevel="1">
      <c r="A300" s="84"/>
      <c r="B300" s="96">
        <v>625001</v>
      </c>
      <c r="C300" s="102" t="s">
        <v>27</v>
      </c>
      <c r="D300" s="12">
        <v>47</v>
      </c>
      <c r="E300" s="12">
        <v>51</v>
      </c>
      <c r="F300" s="283">
        <v>40</v>
      </c>
      <c r="G300" s="283">
        <v>0</v>
      </c>
      <c r="H300" s="219">
        <v>0</v>
      </c>
      <c r="I300" s="12">
        <v>0</v>
      </c>
      <c r="J300" s="12">
        <v>0</v>
      </c>
      <c r="K300" s="208"/>
    </row>
    <row r="301" spans="1:11" outlineLevel="1">
      <c r="A301" s="84"/>
      <c r="B301" s="96">
        <v>625002</v>
      </c>
      <c r="C301" s="102" t="s">
        <v>28</v>
      </c>
      <c r="D301" s="12">
        <v>466</v>
      </c>
      <c r="E301" s="12">
        <v>509</v>
      </c>
      <c r="F301" s="283">
        <v>330</v>
      </c>
      <c r="G301" s="283">
        <v>0</v>
      </c>
      <c r="H301" s="219">
        <v>0</v>
      </c>
      <c r="I301" s="12">
        <v>0</v>
      </c>
      <c r="J301" s="12">
        <v>0</v>
      </c>
      <c r="K301" s="208"/>
    </row>
    <row r="302" spans="1:11" outlineLevel="1">
      <c r="A302" s="84"/>
      <c r="B302" s="96">
        <v>625003</v>
      </c>
      <c r="C302" s="97" t="s">
        <v>29</v>
      </c>
      <c r="D302" s="12">
        <v>27</v>
      </c>
      <c r="E302" s="12">
        <v>29</v>
      </c>
      <c r="F302" s="283">
        <v>20</v>
      </c>
      <c r="G302" s="283">
        <v>0</v>
      </c>
      <c r="H302" s="219">
        <v>0</v>
      </c>
      <c r="I302" s="12">
        <v>0</v>
      </c>
      <c r="J302" s="12">
        <v>0</v>
      </c>
      <c r="K302" s="208"/>
    </row>
    <row r="303" spans="1:11" outlineLevel="1">
      <c r="A303" s="84"/>
      <c r="B303" s="96">
        <v>625004</v>
      </c>
      <c r="C303" s="97" t="s">
        <v>30</v>
      </c>
      <c r="D303" s="12">
        <v>100</v>
      </c>
      <c r="E303" s="12">
        <v>110</v>
      </c>
      <c r="F303" s="283">
        <v>70</v>
      </c>
      <c r="G303" s="283">
        <v>0</v>
      </c>
      <c r="H303" s="219">
        <v>0</v>
      </c>
      <c r="I303" s="12">
        <v>0</v>
      </c>
      <c r="J303" s="12">
        <v>0</v>
      </c>
      <c r="K303" s="208"/>
    </row>
    <row r="304" spans="1:11" outlineLevel="1">
      <c r="A304" s="84"/>
      <c r="B304" s="96">
        <v>625005</v>
      </c>
      <c r="C304" s="97" t="s">
        <v>31</v>
      </c>
      <c r="D304" s="12">
        <v>33</v>
      </c>
      <c r="E304" s="12">
        <v>36</v>
      </c>
      <c r="F304" s="283">
        <v>230</v>
      </c>
      <c r="G304" s="283">
        <v>0</v>
      </c>
      <c r="H304" s="219">
        <v>0</v>
      </c>
      <c r="I304" s="12">
        <v>0</v>
      </c>
      <c r="J304" s="12">
        <v>0</v>
      </c>
      <c r="K304" s="208"/>
    </row>
    <row r="305" spans="1:11" outlineLevel="1">
      <c r="A305" s="84"/>
      <c r="B305" s="96">
        <v>625007</v>
      </c>
      <c r="C305" s="97" t="s">
        <v>96</v>
      </c>
      <c r="D305" s="12">
        <v>159</v>
      </c>
      <c r="E305" s="12">
        <v>173</v>
      </c>
      <c r="F305" s="283">
        <v>110</v>
      </c>
      <c r="G305" s="283">
        <v>0</v>
      </c>
      <c r="H305" s="219">
        <v>0</v>
      </c>
      <c r="I305" s="12">
        <v>0</v>
      </c>
      <c r="J305" s="12">
        <v>0</v>
      </c>
      <c r="K305" s="208"/>
    </row>
    <row r="306" spans="1:11" outlineLevel="1">
      <c r="A306" s="84"/>
      <c r="B306" s="104"/>
      <c r="C306" s="133" t="s">
        <v>98</v>
      </c>
      <c r="D306" s="196">
        <f t="shared" ref="D306:J306" si="53">SUM(D299:D305)</f>
        <v>1166</v>
      </c>
      <c r="E306" s="196">
        <f t="shared" si="53"/>
        <v>1270</v>
      </c>
      <c r="F306" s="196">
        <f t="shared" si="53"/>
        <v>1040</v>
      </c>
      <c r="G306" s="196">
        <f t="shared" si="53"/>
        <v>0</v>
      </c>
      <c r="H306" s="196">
        <f t="shared" si="53"/>
        <v>0</v>
      </c>
      <c r="I306" s="196">
        <f t="shared" si="53"/>
        <v>0</v>
      </c>
      <c r="J306" s="196">
        <f t="shared" si="53"/>
        <v>0</v>
      </c>
      <c r="K306" s="208"/>
    </row>
    <row r="307" spans="1:11" outlineLevel="1">
      <c r="A307" s="84"/>
      <c r="B307" s="86"/>
      <c r="C307" s="133"/>
      <c r="D307" s="276"/>
      <c r="E307" s="276"/>
      <c r="F307" s="276"/>
      <c r="G307" s="276"/>
      <c r="H307" s="276"/>
      <c r="I307" s="276"/>
      <c r="J307" s="276"/>
      <c r="K307" s="208"/>
    </row>
    <row r="308" spans="1:11" ht="13.5" outlineLevel="1" thickBot="1">
      <c r="A308" s="84"/>
      <c r="B308" s="86"/>
      <c r="C308" s="82"/>
      <c r="D308" s="204"/>
      <c r="E308" s="204"/>
      <c r="F308" s="204"/>
      <c r="G308" s="204"/>
      <c r="H308" s="204"/>
      <c r="I308" s="204"/>
      <c r="J308" s="204"/>
      <c r="K308" s="208"/>
    </row>
    <row r="309" spans="1:11" ht="13.5" outlineLevel="1" thickBot="1">
      <c r="A309" s="69" t="s">
        <v>11</v>
      </c>
      <c r="B309" s="70"/>
      <c r="C309" s="72"/>
      <c r="D309" s="80">
        <f t="shared" ref="D309:J309" si="54">D312+D322+D317</f>
        <v>32015</v>
      </c>
      <c r="E309" s="80">
        <f t="shared" si="54"/>
        <v>35829</v>
      </c>
      <c r="F309" s="80">
        <f t="shared" si="54"/>
        <v>31200</v>
      </c>
      <c r="G309" s="80">
        <f t="shared" si="54"/>
        <v>30700</v>
      </c>
      <c r="H309" s="80">
        <f t="shared" si="54"/>
        <v>31200</v>
      </c>
      <c r="I309" s="80">
        <f t="shared" si="54"/>
        <v>31200</v>
      </c>
      <c r="J309" s="80">
        <f t="shared" si="54"/>
        <v>31200</v>
      </c>
      <c r="K309" s="208"/>
    </row>
    <row r="310" spans="1:11" outlineLevel="1">
      <c r="A310" s="84"/>
      <c r="B310" s="162">
        <v>633</v>
      </c>
      <c r="C310" s="161" t="s">
        <v>50</v>
      </c>
      <c r="D310" s="204"/>
      <c r="E310" s="204"/>
      <c r="F310" s="204"/>
      <c r="G310" s="204"/>
      <c r="H310" s="204"/>
      <c r="I310" s="204"/>
      <c r="J310" s="204"/>
      <c r="K310" s="208"/>
    </row>
    <row r="311" spans="1:11" outlineLevel="1">
      <c r="A311" s="84"/>
      <c r="B311" s="92">
        <v>633006</v>
      </c>
      <c r="C311" s="88" t="s">
        <v>50</v>
      </c>
      <c r="D311" s="12">
        <v>0</v>
      </c>
      <c r="E311" s="12">
        <v>0</v>
      </c>
      <c r="F311" s="283">
        <v>500</v>
      </c>
      <c r="G311" s="283">
        <v>0</v>
      </c>
      <c r="H311" s="219">
        <v>500</v>
      </c>
      <c r="I311" s="12">
        <v>500</v>
      </c>
      <c r="J311" s="12">
        <v>500</v>
      </c>
      <c r="K311" s="208"/>
    </row>
    <row r="312" spans="1:11" outlineLevel="1">
      <c r="A312" s="84"/>
      <c r="B312" s="84"/>
      <c r="C312" s="133" t="s">
        <v>98</v>
      </c>
      <c r="D312" s="196">
        <f t="shared" ref="D312:J312" si="55">SUM(D311)</f>
        <v>0</v>
      </c>
      <c r="E312" s="196">
        <f t="shared" si="55"/>
        <v>0</v>
      </c>
      <c r="F312" s="196">
        <f t="shared" si="55"/>
        <v>500</v>
      </c>
      <c r="G312" s="196">
        <f t="shared" si="55"/>
        <v>0</v>
      </c>
      <c r="H312" s="196">
        <f t="shared" si="55"/>
        <v>500</v>
      </c>
      <c r="I312" s="196">
        <f t="shared" si="55"/>
        <v>500</v>
      </c>
      <c r="J312" s="196">
        <f t="shared" si="55"/>
        <v>500</v>
      </c>
      <c r="K312" s="208"/>
    </row>
    <row r="313" spans="1:11" hidden="1" outlineLevel="1">
      <c r="A313" s="84"/>
      <c r="B313" s="86"/>
      <c r="C313" s="133" t="s">
        <v>98</v>
      </c>
      <c r="D313" s="204"/>
      <c r="E313" s="204"/>
      <c r="F313" s="204"/>
      <c r="G313" s="204"/>
      <c r="H313" s="204"/>
      <c r="I313" s="204"/>
      <c r="J313" s="204"/>
      <c r="K313" s="208"/>
    </row>
    <row r="314" spans="1:11" outlineLevel="1">
      <c r="A314" s="84"/>
      <c r="B314" s="86"/>
      <c r="C314" s="133"/>
      <c r="D314" s="204"/>
      <c r="E314" s="204"/>
      <c r="F314" s="204"/>
      <c r="G314" s="204"/>
      <c r="H314" s="204"/>
      <c r="I314" s="204"/>
      <c r="J314" s="204"/>
      <c r="K314" s="208"/>
    </row>
    <row r="315" spans="1:11" outlineLevel="1">
      <c r="A315" s="84"/>
      <c r="B315" s="134">
        <v>635</v>
      </c>
      <c r="C315" s="134" t="s">
        <v>20</v>
      </c>
      <c r="D315" s="204"/>
      <c r="E315" s="204"/>
      <c r="F315" s="204"/>
      <c r="G315" s="204"/>
      <c r="H315" s="204"/>
      <c r="I315" s="204"/>
      <c r="J315" s="204"/>
      <c r="K315" s="208"/>
    </row>
    <row r="316" spans="1:11" outlineLevel="1">
      <c r="A316" s="84"/>
      <c r="B316" s="87">
        <v>635004</v>
      </c>
      <c r="C316" s="88" t="s">
        <v>313</v>
      </c>
      <c r="D316" s="12">
        <v>1963</v>
      </c>
      <c r="E316" s="12">
        <v>2558</v>
      </c>
      <c r="F316" s="283">
        <v>700</v>
      </c>
      <c r="G316" s="283">
        <v>700</v>
      </c>
      <c r="H316" s="219">
        <v>700</v>
      </c>
      <c r="I316" s="12">
        <v>700</v>
      </c>
      <c r="J316" s="12">
        <v>700</v>
      </c>
      <c r="K316" s="208"/>
    </row>
    <row r="317" spans="1:11" outlineLevel="1">
      <c r="A317" s="84"/>
      <c r="B317" s="86"/>
      <c r="C317" s="133" t="s">
        <v>98</v>
      </c>
      <c r="D317" s="196">
        <f t="shared" ref="D317:J317" si="56">SUM(D316)</f>
        <v>1963</v>
      </c>
      <c r="E317" s="196">
        <f t="shared" si="56"/>
        <v>2558</v>
      </c>
      <c r="F317" s="196">
        <f t="shared" si="56"/>
        <v>700</v>
      </c>
      <c r="G317" s="196">
        <f t="shared" si="56"/>
        <v>700</v>
      </c>
      <c r="H317" s="196">
        <f t="shared" si="56"/>
        <v>700</v>
      </c>
      <c r="I317" s="196">
        <f t="shared" si="56"/>
        <v>700</v>
      </c>
      <c r="J317" s="196">
        <f t="shared" si="56"/>
        <v>700</v>
      </c>
      <c r="K317" s="208"/>
    </row>
    <row r="318" spans="1:11" outlineLevel="1">
      <c r="A318" s="84"/>
      <c r="B318" s="86"/>
      <c r="C318" s="82"/>
      <c r="D318" s="204"/>
      <c r="E318" s="204"/>
      <c r="F318" s="204"/>
      <c r="G318" s="204"/>
      <c r="H318" s="204"/>
      <c r="I318" s="204"/>
      <c r="J318" s="204"/>
      <c r="K318" s="208"/>
    </row>
    <row r="319" spans="1:11" outlineLevel="1">
      <c r="A319" s="84"/>
      <c r="B319" s="140">
        <v>637</v>
      </c>
      <c r="C319" s="136" t="s">
        <v>21</v>
      </c>
      <c r="D319" s="204"/>
      <c r="E319" s="204"/>
      <c r="F319" s="204"/>
      <c r="G319" s="204"/>
      <c r="H319" s="204"/>
      <c r="I319" s="204"/>
      <c r="J319" s="204"/>
      <c r="K319" s="208"/>
    </row>
    <row r="320" spans="1:11" outlineLevel="1">
      <c r="A320" s="84"/>
      <c r="B320" s="87">
        <v>637027</v>
      </c>
      <c r="C320" s="98" t="s">
        <v>219</v>
      </c>
      <c r="D320" s="12">
        <v>1470</v>
      </c>
      <c r="E320" s="12">
        <v>1500</v>
      </c>
      <c r="F320" s="283">
        <v>1500</v>
      </c>
      <c r="G320" s="283">
        <v>1500</v>
      </c>
      <c r="H320" s="219">
        <v>1500</v>
      </c>
      <c r="I320" s="12">
        <v>1500</v>
      </c>
      <c r="J320" s="12">
        <v>1500</v>
      </c>
      <c r="K320" s="208"/>
    </row>
    <row r="321" spans="1:11" outlineLevel="1">
      <c r="A321" s="84"/>
      <c r="B321" s="87">
        <v>637004</v>
      </c>
      <c r="C321" s="88" t="s">
        <v>223</v>
      </c>
      <c r="D321" s="12">
        <v>28582</v>
      </c>
      <c r="E321" s="12">
        <v>31771</v>
      </c>
      <c r="F321" s="283">
        <v>28500</v>
      </c>
      <c r="G321" s="283">
        <v>28500</v>
      </c>
      <c r="H321" s="219">
        <v>28500</v>
      </c>
      <c r="I321" s="12">
        <v>28500</v>
      </c>
      <c r="J321" s="12">
        <v>28500</v>
      </c>
      <c r="K321" s="208"/>
    </row>
    <row r="322" spans="1:11" outlineLevel="1">
      <c r="A322" s="84"/>
      <c r="B322" s="86"/>
      <c r="C322" s="133" t="s">
        <v>98</v>
      </c>
      <c r="D322" s="196">
        <f t="shared" ref="D322:J322" si="57">SUM(D320:D321)</f>
        <v>30052</v>
      </c>
      <c r="E322" s="196">
        <f t="shared" si="57"/>
        <v>33271</v>
      </c>
      <c r="F322" s="196">
        <f t="shared" si="57"/>
        <v>30000</v>
      </c>
      <c r="G322" s="196">
        <f t="shared" si="57"/>
        <v>30000</v>
      </c>
      <c r="H322" s="196">
        <f t="shared" si="57"/>
        <v>30000</v>
      </c>
      <c r="I322" s="196">
        <f t="shared" si="57"/>
        <v>30000</v>
      </c>
      <c r="J322" s="196">
        <f t="shared" si="57"/>
        <v>30000</v>
      </c>
      <c r="K322" s="208"/>
    </row>
    <row r="323" spans="1:11" s="109" customFormat="1" ht="13.5" outlineLevel="1" thickBot="1">
      <c r="A323" s="84"/>
      <c r="B323" s="86"/>
      <c r="C323" s="82"/>
      <c r="D323" s="200"/>
      <c r="E323" s="200"/>
      <c r="F323" s="200"/>
      <c r="G323" s="200"/>
      <c r="H323" s="200"/>
      <c r="I323" s="200"/>
      <c r="J323" s="200"/>
      <c r="K323" s="210"/>
    </row>
    <row r="324" spans="1:11" ht="13.5" outlineLevel="1" thickBot="1">
      <c r="A324" s="332" t="s">
        <v>141</v>
      </c>
      <c r="B324" s="333"/>
      <c r="C324" s="334"/>
      <c r="D324" s="99">
        <f>D331</f>
        <v>9562</v>
      </c>
      <c r="E324" s="99">
        <f>E331</f>
        <v>13874</v>
      </c>
      <c r="F324" s="99">
        <f>F331</f>
        <v>14700</v>
      </c>
      <c r="G324" s="99">
        <f t="shared" ref="G324:J324" si="58">G331</f>
        <v>13600</v>
      </c>
      <c r="H324" s="99">
        <f t="shared" si="58"/>
        <v>17450</v>
      </c>
      <c r="I324" s="99">
        <f t="shared" si="58"/>
        <v>17450</v>
      </c>
      <c r="J324" s="99">
        <f t="shared" si="58"/>
        <v>17950</v>
      </c>
      <c r="K324" s="208"/>
    </row>
    <row r="325" spans="1:11" outlineLevel="1">
      <c r="A325" s="84"/>
      <c r="B325" s="100">
        <v>637015</v>
      </c>
      <c r="C325" s="110" t="s">
        <v>146</v>
      </c>
      <c r="D325" s="12">
        <v>2477</v>
      </c>
      <c r="E325" s="12">
        <v>2476</v>
      </c>
      <c r="F325" s="283">
        <v>2500</v>
      </c>
      <c r="G325" s="283">
        <v>2500</v>
      </c>
      <c r="H325" s="219">
        <v>3500</v>
      </c>
      <c r="I325" s="12">
        <v>3500</v>
      </c>
      <c r="J325" s="12">
        <v>3500</v>
      </c>
      <c r="K325" s="208"/>
    </row>
    <row r="326" spans="1:11" outlineLevel="1">
      <c r="A326" s="84"/>
      <c r="B326" s="87">
        <v>632001</v>
      </c>
      <c r="C326" s="98" t="s">
        <v>32</v>
      </c>
      <c r="D326" s="12">
        <v>538</v>
      </c>
      <c r="E326" s="12">
        <v>545</v>
      </c>
      <c r="F326" s="283">
        <v>700</v>
      </c>
      <c r="G326" s="283">
        <v>1100</v>
      </c>
      <c r="H326" s="219">
        <v>1000</v>
      </c>
      <c r="I326" s="12">
        <v>1000</v>
      </c>
      <c r="J326" s="12">
        <v>1000</v>
      </c>
      <c r="K326" s="208"/>
    </row>
    <row r="327" spans="1:11" outlineLevel="1">
      <c r="A327" s="84"/>
      <c r="B327" s="87">
        <v>632002</v>
      </c>
      <c r="C327" s="88" t="s">
        <v>139</v>
      </c>
      <c r="D327" s="12">
        <v>4357</v>
      </c>
      <c r="E327" s="12">
        <v>4047</v>
      </c>
      <c r="F327" s="283">
        <v>5000</v>
      </c>
      <c r="G327" s="283">
        <v>5000</v>
      </c>
      <c r="H327" s="219">
        <v>4950</v>
      </c>
      <c r="I327" s="12">
        <v>4950</v>
      </c>
      <c r="J327" s="12">
        <v>4950</v>
      </c>
      <c r="K327" s="208"/>
    </row>
    <row r="328" spans="1:11" outlineLevel="1">
      <c r="A328" s="84"/>
      <c r="B328" s="87">
        <v>635006</v>
      </c>
      <c r="C328" s="88" t="s">
        <v>370</v>
      </c>
      <c r="D328" s="12">
        <v>0</v>
      </c>
      <c r="E328" s="12">
        <v>4360</v>
      </c>
      <c r="F328" s="283">
        <v>4000</v>
      </c>
      <c r="G328" s="283">
        <v>500</v>
      </c>
      <c r="H328" s="219">
        <v>2000</v>
      </c>
      <c r="I328" s="12">
        <v>2000</v>
      </c>
      <c r="J328" s="12">
        <v>2000</v>
      </c>
      <c r="K328" s="208"/>
    </row>
    <row r="329" spans="1:11" outlineLevel="1">
      <c r="A329" s="84"/>
      <c r="B329" s="87">
        <v>635004</v>
      </c>
      <c r="C329" s="88" t="s">
        <v>408</v>
      </c>
      <c r="D329" s="12">
        <v>0</v>
      </c>
      <c r="E329" s="12">
        <v>0</v>
      </c>
      <c r="F329" s="283">
        <v>0</v>
      </c>
      <c r="G329" s="283">
        <v>2000</v>
      </c>
      <c r="H329" s="219">
        <v>3500</v>
      </c>
      <c r="I329" s="12">
        <v>3500</v>
      </c>
      <c r="J329" s="12">
        <v>4000</v>
      </c>
      <c r="K329" s="208"/>
    </row>
    <row r="330" spans="1:11" outlineLevel="1">
      <c r="A330" s="84"/>
      <c r="B330" s="87">
        <v>637004</v>
      </c>
      <c r="C330" s="88" t="s">
        <v>217</v>
      </c>
      <c r="D330" s="12">
        <v>2190</v>
      </c>
      <c r="E330" s="12">
        <v>2446</v>
      </c>
      <c r="F330" s="283">
        <v>2500</v>
      </c>
      <c r="G330" s="283">
        <v>2500</v>
      </c>
      <c r="H330" s="219">
        <v>2500</v>
      </c>
      <c r="I330" s="12">
        <v>2500</v>
      </c>
      <c r="J330" s="12">
        <v>2500</v>
      </c>
      <c r="K330" s="208"/>
    </row>
    <row r="331" spans="1:11" outlineLevel="1">
      <c r="A331" s="84"/>
      <c r="B331" s="86"/>
      <c r="C331" s="133" t="s">
        <v>98</v>
      </c>
      <c r="D331" s="196">
        <f>SUM(D325:D330)</f>
        <v>9562</v>
      </c>
      <c r="E331" s="196">
        <f>SUM(E325:E330)</f>
        <v>13874</v>
      </c>
      <c r="F331" s="196">
        <f>SUM(F325:F330)</f>
        <v>14700</v>
      </c>
      <c r="G331" s="196">
        <f t="shared" ref="G331:J331" si="59">SUM(G325:G330)</f>
        <v>13600</v>
      </c>
      <c r="H331" s="196">
        <f t="shared" si="59"/>
        <v>17450</v>
      </c>
      <c r="I331" s="196">
        <f t="shared" si="59"/>
        <v>17450</v>
      </c>
      <c r="J331" s="196">
        <f t="shared" si="59"/>
        <v>17950</v>
      </c>
      <c r="K331" s="208"/>
    </row>
    <row r="332" spans="1:11" ht="13.5" outlineLevel="1" thickBot="1">
      <c r="A332" s="84"/>
      <c r="B332" s="86"/>
      <c r="C332" s="82"/>
      <c r="D332" s="204"/>
      <c r="E332" s="204"/>
      <c r="F332" s="204"/>
      <c r="G332" s="204"/>
      <c r="H332" s="204"/>
      <c r="I332" s="204"/>
      <c r="J332" s="204"/>
      <c r="K332" s="208"/>
    </row>
    <row r="333" spans="1:11" ht="13.5" outlineLevel="1" thickBot="1">
      <c r="A333" s="69" t="s">
        <v>115</v>
      </c>
      <c r="B333" s="73"/>
      <c r="C333" s="72"/>
      <c r="D333" s="80">
        <f t="shared" ref="D333:J333" si="60">D337+D341+D346</f>
        <v>0</v>
      </c>
      <c r="E333" s="80">
        <f t="shared" si="60"/>
        <v>710</v>
      </c>
      <c r="F333" s="80">
        <f t="shared" si="60"/>
        <v>1100</v>
      </c>
      <c r="G333" s="80">
        <f t="shared" si="60"/>
        <v>200</v>
      </c>
      <c r="H333" s="80">
        <f t="shared" si="60"/>
        <v>1500</v>
      </c>
      <c r="I333" s="80">
        <f t="shared" si="60"/>
        <v>1500</v>
      </c>
      <c r="J333" s="80">
        <f t="shared" si="60"/>
        <v>1500</v>
      </c>
      <c r="K333" s="208"/>
    </row>
    <row r="334" spans="1:11" outlineLevel="1">
      <c r="A334" s="85"/>
      <c r="B334" s="134">
        <v>632</v>
      </c>
      <c r="C334" s="139" t="s">
        <v>204</v>
      </c>
      <c r="D334" s="204"/>
      <c r="E334" s="204"/>
      <c r="F334" s="204"/>
      <c r="G334" s="204"/>
      <c r="H334" s="204"/>
      <c r="I334" s="204"/>
      <c r="J334" s="204"/>
      <c r="K334" s="208"/>
    </row>
    <row r="335" spans="1:11" outlineLevel="1">
      <c r="A335" s="84"/>
      <c r="B335" s="92" t="s">
        <v>9</v>
      </c>
      <c r="C335" s="88" t="s">
        <v>32</v>
      </c>
      <c r="D335" s="12">
        <v>0</v>
      </c>
      <c r="E335" s="12">
        <v>0</v>
      </c>
      <c r="F335" s="283">
        <v>0</v>
      </c>
      <c r="G335" s="283">
        <v>0</v>
      </c>
      <c r="H335" s="219">
        <v>0</v>
      </c>
      <c r="I335" s="12">
        <v>0</v>
      </c>
      <c r="J335" s="12">
        <v>0</v>
      </c>
      <c r="K335" s="208"/>
    </row>
    <row r="336" spans="1:11" outlineLevel="1">
      <c r="A336" s="84"/>
      <c r="B336" s="87">
        <v>632002</v>
      </c>
      <c r="C336" s="88" t="s">
        <v>33</v>
      </c>
      <c r="D336" s="12">
        <v>0</v>
      </c>
      <c r="E336" s="12">
        <v>0</v>
      </c>
      <c r="F336" s="283">
        <v>0</v>
      </c>
      <c r="G336" s="283">
        <v>0</v>
      </c>
      <c r="H336" s="219">
        <v>0</v>
      </c>
      <c r="I336" s="12">
        <v>0</v>
      </c>
      <c r="J336" s="12">
        <v>0</v>
      </c>
      <c r="K336" s="208"/>
    </row>
    <row r="337" spans="1:11" outlineLevel="1">
      <c r="A337" s="84"/>
      <c r="B337" s="86"/>
      <c r="C337" s="133" t="s">
        <v>98</v>
      </c>
      <c r="D337" s="196">
        <f t="shared" ref="D337:J337" si="61">SUM(D335:D336)</f>
        <v>0</v>
      </c>
      <c r="E337" s="196">
        <f t="shared" si="61"/>
        <v>0</v>
      </c>
      <c r="F337" s="196">
        <f t="shared" si="61"/>
        <v>0</v>
      </c>
      <c r="G337" s="196">
        <f t="shared" si="61"/>
        <v>0</v>
      </c>
      <c r="H337" s="196">
        <f t="shared" si="61"/>
        <v>0</v>
      </c>
      <c r="I337" s="196">
        <f t="shared" si="61"/>
        <v>0</v>
      </c>
      <c r="J337" s="196">
        <f t="shared" si="61"/>
        <v>0</v>
      </c>
      <c r="K337" s="208"/>
    </row>
    <row r="338" spans="1:11" outlineLevel="1">
      <c r="A338" s="84"/>
      <c r="B338" s="86"/>
      <c r="C338" s="82"/>
      <c r="D338" s="204"/>
      <c r="E338" s="204"/>
      <c r="F338" s="204"/>
      <c r="G338" s="204"/>
      <c r="H338" s="204"/>
      <c r="I338" s="204"/>
      <c r="J338" s="204"/>
      <c r="K338" s="208"/>
    </row>
    <row r="339" spans="1:11" outlineLevel="1">
      <c r="A339" s="84"/>
      <c r="B339" s="134">
        <v>633</v>
      </c>
      <c r="C339" s="134" t="s">
        <v>19</v>
      </c>
      <c r="D339" s="204"/>
      <c r="E339" s="204"/>
      <c r="F339" s="204"/>
      <c r="G339" s="204"/>
      <c r="H339" s="204"/>
      <c r="I339" s="204"/>
      <c r="J339" s="204"/>
      <c r="K339" s="208"/>
    </row>
    <row r="340" spans="1:11" outlineLevel="1">
      <c r="A340" s="84"/>
      <c r="B340" s="87">
        <v>633006</v>
      </c>
      <c r="C340" s="88" t="s">
        <v>37</v>
      </c>
      <c r="D340" s="12">
        <v>0</v>
      </c>
      <c r="E340" s="12">
        <v>0</v>
      </c>
      <c r="F340" s="283">
        <v>0</v>
      </c>
      <c r="G340" s="283">
        <v>0</v>
      </c>
      <c r="H340" s="219">
        <v>0</v>
      </c>
      <c r="I340" s="12">
        <v>0</v>
      </c>
      <c r="J340" s="12">
        <v>0</v>
      </c>
      <c r="K340" s="208"/>
    </row>
    <row r="341" spans="1:11" outlineLevel="1">
      <c r="A341" s="84"/>
      <c r="B341" s="103"/>
      <c r="C341" s="133" t="s">
        <v>98</v>
      </c>
      <c r="D341" s="196">
        <f t="shared" ref="D341:J341" si="62">SUM(D340)</f>
        <v>0</v>
      </c>
      <c r="E341" s="196">
        <f t="shared" si="62"/>
        <v>0</v>
      </c>
      <c r="F341" s="196">
        <f t="shared" si="62"/>
        <v>0</v>
      </c>
      <c r="G341" s="196">
        <f t="shared" si="62"/>
        <v>0</v>
      </c>
      <c r="H341" s="196">
        <f t="shared" si="62"/>
        <v>0</v>
      </c>
      <c r="I341" s="196">
        <f t="shared" si="62"/>
        <v>0</v>
      </c>
      <c r="J341" s="196">
        <f t="shared" si="62"/>
        <v>0</v>
      </c>
      <c r="K341" s="208"/>
    </row>
    <row r="342" spans="1:11" outlineLevel="1">
      <c r="A342" s="84"/>
      <c r="B342" s="103"/>
      <c r="C342" s="82"/>
      <c r="D342" s="204"/>
      <c r="E342" s="204"/>
      <c r="F342" s="204"/>
      <c r="G342" s="204"/>
      <c r="H342" s="204"/>
      <c r="I342" s="204"/>
      <c r="J342" s="204"/>
      <c r="K342" s="208"/>
    </row>
    <row r="343" spans="1:11" outlineLevel="1">
      <c r="A343" s="84"/>
      <c r="B343" s="134">
        <v>635</v>
      </c>
      <c r="C343" s="134" t="s">
        <v>20</v>
      </c>
      <c r="D343" s="204"/>
      <c r="E343" s="204"/>
      <c r="F343" s="204"/>
      <c r="G343" s="204"/>
      <c r="H343" s="204"/>
      <c r="I343" s="204"/>
      <c r="J343" s="204"/>
      <c r="K343" s="208"/>
    </row>
    <row r="344" spans="1:11" outlineLevel="1">
      <c r="A344" s="84"/>
      <c r="B344" s="87">
        <v>635004</v>
      </c>
      <c r="C344" s="98" t="s">
        <v>116</v>
      </c>
      <c r="D344" s="12">
        <v>0</v>
      </c>
      <c r="E344" s="12">
        <v>0</v>
      </c>
      <c r="F344" s="283">
        <v>100</v>
      </c>
      <c r="G344" s="283">
        <v>0</v>
      </c>
      <c r="H344" s="219">
        <v>500</v>
      </c>
      <c r="I344" s="12">
        <v>500</v>
      </c>
      <c r="J344" s="12">
        <v>500</v>
      </c>
      <c r="K344" s="208"/>
    </row>
    <row r="345" spans="1:11" outlineLevel="1">
      <c r="A345" s="84"/>
      <c r="B345" s="87">
        <v>635006</v>
      </c>
      <c r="C345" s="98" t="s">
        <v>43</v>
      </c>
      <c r="D345" s="12">
        <v>0</v>
      </c>
      <c r="E345" s="12">
        <v>710</v>
      </c>
      <c r="F345" s="283">
        <v>1000</v>
      </c>
      <c r="G345" s="283">
        <v>200</v>
      </c>
      <c r="H345" s="219">
        <v>1000</v>
      </c>
      <c r="I345" s="12">
        <v>1000</v>
      </c>
      <c r="J345" s="12">
        <v>1000</v>
      </c>
      <c r="K345" s="208"/>
    </row>
    <row r="346" spans="1:11" outlineLevel="1">
      <c r="A346" s="84"/>
      <c r="B346" s="86"/>
      <c r="C346" s="133" t="s">
        <v>98</v>
      </c>
      <c r="D346" s="196">
        <f t="shared" ref="D346:J346" si="63">SUM(D344:D345)</f>
        <v>0</v>
      </c>
      <c r="E346" s="196">
        <f t="shared" si="63"/>
        <v>710</v>
      </c>
      <c r="F346" s="196">
        <f t="shared" si="63"/>
        <v>1100</v>
      </c>
      <c r="G346" s="196">
        <f t="shared" si="63"/>
        <v>200</v>
      </c>
      <c r="H346" s="196">
        <f t="shared" si="63"/>
        <v>1500</v>
      </c>
      <c r="I346" s="196">
        <f t="shared" si="63"/>
        <v>1500</v>
      </c>
      <c r="J346" s="196">
        <f t="shared" si="63"/>
        <v>1500</v>
      </c>
      <c r="K346" s="208"/>
    </row>
    <row r="347" spans="1:11" ht="13.5" outlineLevel="1" thickBot="1">
      <c r="A347" s="84"/>
      <c r="B347" s="85"/>
      <c r="C347" s="85"/>
      <c r="D347" s="204"/>
      <c r="E347" s="204"/>
      <c r="F347" s="204"/>
      <c r="G347" s="204"/>
      <c r="H347" s="204"/>
      <c r="I347" s="204"/>
      <c r="J347" s="204"/>
      <c r="K347" s="208"/>
    </row>
    <row r="348" spans="1:11" ht="13.5" outlineLevel="1" thickBot="1">
      <c r="A348" s="69" t="s">
        <v>77</v>
      </c>
      <c r="B348" s="73"/>
      <c r="C348" s="72"/>
      <c r="D348" s="99">
        <f t="shared" ref="D348:J348" si="64">D351+D357+D361+D366+D370+D376</f>
        <v>91082</v>
      </c>
      <c r="E348" s="99">
        <f t="shared" si="64"/>
        <v>75059</v>
      </c>
      <c r="F348" s="99">
        <f t="shared" si="64"/>
        <v>40030</v>
      </c>
      <c r="G348" s="99">
        <f t="shared" si="64"/>
        <v>44280</v>
      </c>
      <c r="H348" s="99">
        <f t="shared" si="64"/>
        <v>38180</v>
      </c>
      <c r="I348" s="99">
        <f t="shared" si="64"/>
        <v>38180</v>
      </c>
      <c r="J348" s="99">
        <f t="shared" si="64"/>
        <v>38180</v>
      </c>
      <c r="K348" s="208"/>
    </row>
    <row r="349" spans="1:11" outlineLevel="1">
      <c r="A349" s="84"/>
      <c r="B349" s="134">
        <v>632</v>
      </c>
      <c r="C349" s="139" t="s">
        <v>206</v>
      </c>
      <c r="D349" s="204"/>
      <c r="E349" s="204"/>
      <c r="F349" s="204"/>
      <c r="G349" s="204"/>
      <c r="H349" s="204"/>
      <c r="I349" s="204"/>
      <c r="J349" s="204"/>
      <c r="K349" s="208"/>
    </row>
    <row r="350" spans="1:11" outlineLevel="1">
      <c r="A350" s="84"/>
      <c r="B350" s="92" t="s">
        <v>9</v>
      </c>
      <c r="C350" s="98" t="s">
        <v>32</v>
      </c>
      <c r="D350" s="12">
        <v>3822</v>
      </c>
      <c r="E350" s="12">
        <v>4996</v>
      </c>
      <c r="F350" s="283">
        <v>5500</v>
      </c>
      <c r="G350" s="283">
        <v>5000</v>
      </c>
      <c r="H350" s="219">
        <v>5500</v>
      </c>
      <c r="I350" s="12">
        <v>5500</v>
      </c>
      <c r="J350" s="12">
        <v>5500</v>
      </c>
      <c r="K350" s="208"/>
    </row>
    <row r="351" spans="1:11" outlineLevel="1">
      <c r="A351" s="84"/>
      <c r="B351" s="86"/>
      <c r="C351" s="133" t="s">
        <v>98</v>
      </c>
      <c r="D351" s="196">
        <f t="shared" ref="D351:J351" si="65">SUM(D350:D350)</f>
        <v>3822</v>
      </c>
      <c r="E351" s="196">
        <f t="shared" si="65"/>
        <v>4996</v>
      </c>
      <c r="F351" s="196">
        <f t="shared" si="65"/>
        <v>5500</v>
      </c>
      <c r="G351" s="196">
        <f t="shared" si="65"/>
        <v>5000</v>
      </c>
      <c r="H351" s="196">
        <f t="shared" si="65"/>
        <v>5500</v>
      </c>
      <c r="I351" s="196">
        <f t="shared" si="65"/>
        <v>5500</v>
      </c>
      <c r="J351" s="196">
        <f t="shared" si="65"/>
        <v>5500</v>
      </c>
      <c r="K351" s="208"/>
    </row>
    <row r="352" spans="1:11" outlineLevel="1">
      <c r="A352" s="84"/>
      <c r="B352" s="86"/>
      <c r="C352" s="82"/>
      <c r="D352" s="204"/>
      <c r="E352" s="204"/>
      <c r="F352" s="204"/>
      <c r="G352" s="204"/>
      <c r="H352" s="204"/>
      <c r="I352" s="204"/>
      <c r="J352" s="204"/>
      <c r="K352" s="208"/>
    </row>
    <row r="353" spans="1:11" outlineLevel="1">
      <c r="A353" s="84"/>
      <c r="B353" s="134">
        <v>633</v>
      </c>
      <c r="C353" s="134" t="s">
        <v>19</v>
      </c>
      <c r="D353" s="204"/>
      <c r="E353" s="204"/>
      <c r="F353" s="204"/>
      <c r="G353" s="204"/>
      <c r="H353" s="204"/>
      <c r="I353" s="204"/>
      <c r="J353" s="204"/>
      <c r="K353" s="208"/>
    </row>
    <row r="354" spans="1:11" outlineLevel="1">
      <c r="A354" s="84"/>
      <c r="B354" s="87">
        <v>633006</v>
      </c>
      <c r="C354" s="88" t="s">
        <v>373</v>
      </c>
      <c r="D354" s="12">
        <v>2619</v>
      </c>
      <c r="E354" s="12">
        <v>1118</v>
      </c>
      <c r="F354" s="283">
        <v>1500</v>
      </c>
      <c r="G354" s="283">
        <v>2000</v>
      </c>
      <c r="H354" s="219">
        <v>2000</v>
      </c>
      <c r="I354" s="12">
        <v>2000</v>
      </c>
      <c r="J354" s="12">
        <v>2000</v>
      </c>
      <c r="K354" s="208"/>
    </row>
    <row r="355" spans="1:11" outlineLevel="1">
      <c r="A355" s="84"/>
      <c r="B355" s="87">
        <v>633010</v>
      </c>
      <c r="C355" s="98" t="s">
        <v>118</v>
      </c>
      <c r="D355" s="12">
        <v>1300</v>
      </c>
      <c r="E355" s="12">
        <v>1300</v>
      </c>
      <c r="F355" s="283">
        <v>1300</v>
      </c>
      <c r="G355" s="283">
        <v>1300</v>
      </c>
      <c r="H355" s="219">
        <v>1300</v>
      </c>
      <c r="I355" s="12">
        <v>1300</v>
      </c>
      <c r="J355" s="12">
        <v>1300</v>
      </c>
      <c r="K355" s="208"/>
    </row>
    <row r="356" spans="1:11" outlineLevel="1">
      <c r="A356" s="84"/>
      <c r="B356" s="87">
        <v>633015</v>
      </c>
      <c r="C356" s="98" t="s">
        <v>102</v>
      </c>
      <c r="D356" s="12">
        <v>592</v>
      </c>
      <c r="E356" s="12">
        <v>504</v>
      </c>
      <c r="F356" s="283">
        <v>750</v>
      </c>
      <c r="G356" s="283">
        <v>900</v>
      </c>
      <c r="H356" s="219">
        <v>900</v>
      </c>
      <c r="I356" s="12">
        <v>900</v>
      </c>
      <c r="J356" s="12">
        <v>900</v>
      </c>
      <c r="K356" s="208"/>
    </row>
    <row r="357" spans="1:11" outlineLevel="1">
      <c r="A357" s="84"/>
      <c r="B357" s="86"/>
      <c r="C357" s="133" t="s">
        <v>98</v>
      </c>
      <c r="D357" s="196">
        <f t="shared" ref="D357:J357" si="66">SUM(D354:D356)</f>
        <v>4511</v>
      </c>
      <c r="E357" s="196">
        <f t="shared" si="66"/>
        <v>2922</v>
      </c>
      <c r="F357" s="196">
        <f t="shared" si="66"/>
        <v>3550</v>
      </c>
      <c r="G357" s="196">
        <f t="shared" si="66"/>
        <v>4200</v>
      </c>
      <c r="H357" s="196">
        <f t="shared" si="66"/>
        <v>4200</v>
      </c>
      <c r="I357" s="196">
        <f t="shared" si="66"/>
        <v>4200</v>
      </c>
      <c r="J357" s="196">
        <f t="shared" si="66"/>
        <v>4200</v>
      </c>
      <c r="K357" s="208"/>
    </row>
    <row r="358" spans="1:11" outlineLevel="1">
      <c r="A358" s="84"/>
      <c r="B358" s="86"/>
      <c r="C358" s="82"/>
      <c r="D358" s="204"/>
      <c r="E358" s="204"/>
      <c r="F358" s="204"/>
      <c r="G358" s="204"/>
      <c r="H358" s="204"/>
      <c r="I358" s="204"/>
      <c r="J358" s="204"/>
      <c r="K358" s="208"/>
    </row>
    <row r="359" spans="1:11" outlineLevel="1">
      <c r="A359" s="84"/>
      <c r="B359" s="134">
        <v>634</v>
      </c>
      <c r="C359" s="134" t="s">
        <v>3</v>
      </c>
      <c r="D359" s="204"/>
      <c r="E359" s="204"/>
      <c r="F359" s="204"/>
      <c r="G359" s="204"/>
      <c r="H359" s="204"/>
      <c r="I359" s="204"/>
      <c r="J359" s="204"/>
      <c r="K359" s="208"/>
    </row>
    <row r="360" spans="1:11" outlineLevel="1">
      <c r="A360" s="84"/>
      <c r="B360" s="96">
        <v>634004</v>
      </c>
      <c r="C360" s="106" t="s">
        <v>155</v>
      </c>
      <c r="D360" s="12">
        <v>4757</v>
      </c>
      <c r="E360" s="12">
        <v>2119</v>
      </c>
      <c r="F360" s="283">
        <v>5000</v>
      </c>
      <c r="G360" s="283">
        <v>2500</v>
      </c>
      <c r="H360" s="219">
        <v>5000</v>
      </c>
      <c r="I360" s="12">
        <v>5000</v>
      </c>
      <c r="J360" s="12">
        <v>5000</v>
      </c>
      <c r="K360" s="208"/>
    </row>
    <row r="361" spans="1:11" outlineLevel="1">
      <c r="A361" s="84"/>
      <c r="B361" s="104"/>
      <c r="C361" s="133" t="s">
        <v>98</v>
      </c>
      <c r="D361" s="196">
        <f t="shared" ref="D361:J361" si="67">SUM(D360:D360)</f>
        <v>4757</v>
      </c>
      <c r="E361" s="196">
        <f t="shared" si="67"/>
        <v>2119</v>
      </c>
      <c r="F361" s="196">
        <f t="shared" si="67"/>
        <v>5000</v>
      </c>
      <c r="G361" s="196">
        <f t="shared" si="67"/>
        <v>2500</v>
      </c>
      <c r="H361" s="196">
        <f t="shared" si="67"/>
        <v>5000</v>
      </c>
      <c r="I361" s="196">
        <f t="shared" si="67"/>
        <v>5000</v>
      </c>
      <c r="J361" s="196">
        <f t="shared" si="67"/>
        <v>5000</v>
      </c>
      <c r="K361" s="208"/>
    </row>
    <row r="362" spans="1:11" outlineLevel="1">
      <c r="A362" s="84"/>
      <c r="B362" s="104"/>
      <c r="C362" s="82"/>
      <c r="D362" s="204"/>
      <c r="E362" s="204"/>
      <c r="F362" s="204"/>
      <c r="G362" s="204"/>
      <c r="H362" s="204"/>
      <c r="I362" s="204"/>
      <c r="J362" s="204"/>
      <c r="K362" s="208"/>
    </row>
    <row r="363" spans="1:11" outlineLevel="1">
      <c r="A363" s="84"/>
      <c r="B363" s="134">
        <v>635</v>
      </c>
      <c r="C363" s="134" t="s">
        <v>20</v>
      </c>
      <c r="D363" s="204"/>
      <c r="E363" s="204"/>
      <c r="F363" s="204"/>
      <c r="G363" s="204"/>
      <c r="H363" s="204"/>
      <c r="I363" s="204"/>
      <c r="J363" s="204"/>
      <c r="K363" s="208"/>
    </row>
    <row r="364" spans="1:11" outlineLevel="1">
      <c r="A364" s="84"/>
      <c r="B364" s="96">
        <v>635004</v>
      </c>
      <c r="C364" s="102" t="s">
        <v>114</v>
      </c>
      <c r="D364" s="12">
        <v>0</v>
      </c>
      <c r="E364" s="12">
        <v>1941</v>
      </c>
      <c r="F364" s="283">
        <v>1000</v>
      </c>
      <c r="G364" s="283">
        <v>1000</v>
      </c>
      <c r="H364" s="219">
        <v>1000</v>
      </c>
      <c r="I364" s="12">
        <v>1000</v>
      </c>
      <c r="J364" s="12">
        <v>1000</v>
      </c>
      <c r="K364" s="208"/>
    </row>
    <row r="365" spans="1:11" outlineLevel="1">
      <c r="A365" s="84"/>
      <c r="B365" s="96">
        <v>635006</v>
      </c>
      <c r="C365" s="212" t="s">
        <v>172</v>
      </c>
      <c r="D365" s="12">
        <v>54309</v>
      </c>
      <c r="E365" s="12">
        <v>44119</v>
      </c>
      <c r="F365" s="283">
        <v>1000</v>
      </c>
      <c r="G365" s="283">
        <v>14100</v>
      </c>
      <c r="H365" s="219">
        <v>2000</v>
      </c>
      <c r="I365" s="12">
        <v>2000</v>
      </c>
      <c r="J365" s="12">
        <v>2000</v>
      </c>
      <c r="K365" s="208"/>
    </row>
    <row r="366" spans="1:11" outlineLevel="1">
      <c r="A366" s="84"/>
      <c r="B366" s="86"/>
      <c r="C366" s="133" t="s">
        <v>98</v>
      </c>
      <c r="D366" s="196">
        <f t="shared" ref="D366:J366" si="68">SUM(D364:D365)</f>
        <v>54309</v>
      </c>
      <c r="E366" s="196">
        <f t="shared" si="68"/>
        <v>46060</v>
      </c>
      <c r="F366" s="196">
        <f t="shared" si="68"/>
        <v>2000</v>
      </c>
      <c r="G366" s="196">
        <f t="shared" si="68"/>
        <v>15100</v>
      </c>
      <c r="H366" s="196">
        <f t="shared" si="68"/>
        <v>3000</v>
      </c>
      <c r="I366" s="196">
        <f t="shared" si="68"/>
        <v>3000</v>
      </c>
      <c r="J366" s="196">
        <f t="shared" si="68"/>
        <v>3000</v>
      </c>
      <c r="K366" s="208"/>
    </row>
    <row r="367" spans="1:11" outlineLevel="1">
      <c r="A367" s="84"/>
      <c r="B367" s="86"/>
      <c r="C367" s="82"/>
      <c r="D367" s="204"/>
      <c r="E367" s="204"/>
      <c r="F367" s="204"/>
      <c r="G367" s="204"/>
      <c r="H367" s="204"/>
      <c r="I367" s="204"/>
      <c r="J367" s="204"/>
      <c r="K367" s="208"/>
    </row>
    <row r="368" spans="1:11" outlineLevel="1">
      <c r="A368" s="84"/>
      <c r="B368" s="134">
        <v>637</v>
      </c>
      <c r="C368" s="134" t="s">
        <v>21</v>
      </c>
      <c r="D368" s="204"/>
      <c r="E368" s="204"/>
      <c r="F368" s="204"/>
      <c r="G368" s="204"/>
      <c r="H368" s="204"/>
      <c r="I368" s="204"/>
      <c r="J368" s="204"/>
      <c r="K368" s="208"/>
    </row>
    <row r="369" spans="1:11" outlineLevel="1">
      <c r="A369" s="84"/>
      <c r="B369" s="87">
        <v>637002</v>
      </c>
      <c r="C369" s="98" t="s">
        <v>119</v>
      </c>
      <c r="D369" s="12">
        <v>5503</v>
      </c>
      <c r="E369" s="12">
        <v>3107</v>
      </c>
      <c r="F369" s="283">
        <v>5000</v>
      </c>
      <c r="G369" s="283">
        <v>2000</v>
      </c>
      <c r="H369" s="219">
        <v>5000</v>
      </c>
      <c r="I369" s="12">
        <v>5000</v>
      </c>
      <c r="J369" s="12">
        <v>5000</v>
      </c>
      <c r="K369" s="208"/>
    </row>
    <row r="370" spans="1:11" outlineLevel="1">
      <c r="A370" s="84"/>
      <c r="B370" s="86"/>
      <c r="C370" s="133" t="s">
        <v>98</v>
      </c>
      <c r="D370" s="196">
        <f t="shared" ref="D370:J370" si="69">SUM(D369)</f>
        <v>5503</v>
      </c>
      <c r="E370" s="196">
        <f t="shared" si="69"/>
        <v>3107</v>
      </c>
      <c r="F370" s="196">
        <f t="shared" si="69"/>
        <v>5000</v>
      </c>
      <c r="G370" s="196">
        <f t="shared" si="69"/>
        <v>2000</v>
      </c>
      <c r="H370" s="196">
        <f t="shared" si="69"/>
        <v>5000</v>
      </c>
      <c r="I370" s="196">
        <f t="shared" si="69"/>
        <v>5000</v>
      </c>
      <c r="J370" s="196">
        <f t="shared" si="69"/>
        <v>5000</v>
      </c>
      <c r="K370" s="208"/>
    </row>
    <row r="371" spans="1:11" outlineLevel="1">
      <c r="A371" s="84"/>
      <c r="B371" s="86"/>
      <c r="C371" s="82"/>
      <c r="D371" s="204"/>
      <c r="E371" s="204"/>
      <c r="F371" s="204"/>
      <c r="G371" s="204"/>
      <c r="H371" s="204"/>
      <c r="I371" s="204"/>
      <c r="J371" s="204"/>
      <c r="K371" s="208"/>
    </row>
    <row r="372" spans="1:11" outlineLevel="1">
      <c r="A372" s="84"/>
      <c r="B372" s="141">
        <v>642</v>
      </c>
      <c r="C372" s="139" t="s">
        <v>151</v>
      </c>
      <c r="D372" s="204"/>
      <c r="E372" s="204"/>
      <c r="F372" s="204"/>
      <c r="G372" s="204"/>
      <c r="H372" s="204"/>
      <c r="I372" s="204"/>
      <c r="J372" s="204"/>
      <c r="K372" s="208"/>
    </row>
    <row r="373" spans="1:11" outlineLevel="1">
      <c r="A373" s="84"/>
      <c r="B373" s="96">
        <v>642001</v>
      </c>
      <c r="C373" s="106" t="s">
        <v>120</v>
      </c>
      <c r="D373" s="12">
        <v>9980</v>
      </c>
      <c r="E373" s="12">
        <v>10855</v>
      </c>
      <c r="F373" s="283">
        <v>10480</v>
      </c>
      <c r="G373" s="283">
        <v>10480</v>
      </c>
      <c r="H373" s="219">
        <v>10480</v>
      </c>
      <c r="I373" s="12">
        <v>10480</v>
      </c>
      <c r="J373" s="12">
        <v>10480</v>
      </c>
      <c r="K373" s="208"/>
    </row>
    <row r="374" spans="1:11" outlineLevel="1">
      <c r="A374" s="84"/>
      <c r="B374" s="96">
        <v>642001</v>
      </c>
      <c r="C374" s="220" t="s">
        <v>346</v>
      </c>
      <c r="D374" s="12">
        <v>1200</v>
      </c>
      <c r="E374" s="12">
        <v>0</v>
      </c>
      <c r="F374" s="283">
        <v>1500</v>
      </c>
      <c r="G374" s="283">
        <v>0</v>
      </c>
      <c r="H374" s="219">
        <v>0</v>
      </c>
      <c r="I374" s="12">
        <v>0</v>
      </c>
      <c r="J374" s="12">
        <v>0</v>
      </c>
      <c r="K374" s="208"/>
    </row>
    <row r="375" spans="1:11" outlineLevel="1">
      <c r="A375" s="84"/>
      <c r="B375" s="87">
        <v>642001</v>
      </c>
      <c r="C375" s="220" t="s">
        <v>199</v>
      </c>
      <c r="D375" s="12">
        <v>7000</v>
      </c>
      <c r="E375" s="12">
        <v>5000</v>
      </c>
      <c r="F375" s="283">
        <v>7000</v>
      </c>
      <c r="G375" s="283">
        <v>5000</v>
      </c>
      <c r="H375" s="219">
        <v>5000</v>
      </c>
      <c r="I375" s="12">
        <v>5000</v>
      </c>
      <c r="J375" s="12">
        <v>5000</v>
      </c>
      <c r="K375" s="208"/>
    </row>
    <row r="376" spans="1:11" outlineLevel="1">
      <c r="A376" s="84"/>
      <c r="B376" s="86"/>
      <c r="C376" s="133" t="s">
        <v>98</v>
      </c>
      <c r="D376" s="196">
        <f t="shared" ref="D376" si="70">SUM(D373:D375)</f>
        <v>18180</v>
      </c>
      <c r="E376" s="196">
        <f t="shared" ref="E376:J376" si="71">SUM(E373:E375)</f>
        <v>15855</v>
      </c>
      <c r="F376" s="196">
        <f t="shared" si="71"/>
        <v>18980</v>
      </c>
      <c r="G376" s="196">
        <f t="shared" si="71"/>
        <v>15480</v>
      </c>
      <c r="H376" s="196">
        <f t="shared" si="71"/>
        <v>15480</v>
      </c>
      <c r="I376" s="196">
        <f t="shared" si="71"/>
        <v>15480</v>
      </c>
      <c r="J376" s="196">
        <f t="shared" si="71"/>
        <v>15480</v>
      </c>
      <c r="K376" s="208"/>
    </row>
    <row r="377" spans="1:11" ht="13.5" outlineLevel="1" thickBot="1">
      <c r="A377" s="84"/>
      <c r="B377" s="86"/>
      <c r="C377" s="82"/>
      <c r="D377" s="204"/>
      <c r="E377" s="204"/>
      <c r="F377" s="204"/>
      <c r="G377" s="204"/>
      <c r="H377" s="204"/>
      <c r="I377" s="204"/>
      <c r="J377" s="204"/>
      <c r="K377" s="208"/>
    </row>
    <row r="378" spans="1:11" ht="13.5" outlineLevel="1" thickBot="1">
      <c r="A378" s="69" t="s">
        <v>121</v>
      </c>
      <c r="B378" s="73"/>
      <c r="C378" s="72"/>
      <c r="D378" s="99">
        <f t="shared" ref="D378:J378" si="72">D383+D394+D400+D406+D411+D415</f>
        <v>49564</v>
      </c>
      <c r="E378" s="99">
        <f t="shared" si="72"/>
        <v>50270</v>
      </c>
      <c r="F378" s="99">
        <f t="shared" si="72"/>
        <v>49460</v>
      </c>
      <c r="G378" s="99">
        <f t="shared" si="72"/>
        <v>43330</v>
      </c>
      <c r="H378" s="99">
        <f t="shared" si="72"/>
        <v>48460</v>
      </c>
      <c r="I378" s="99">
        <f t="shared" si="72"/>
        <v>49960</v>
      </c>
      <c r="J378" s="99">
        <f t="shared" si="72"/>
        <v>48960</v>
      </c>
      <c r="K378" s="208"/>
    </row>
    <row r="379" spans="1:11" outlineLevel="1">
      <c r="A379" s="84"/>
      <c r="B379" s="102">
        <v>611</v>
      </c>
      <c r="C379" s="88" t="s">
        <v>26</v>
      </c>
      <c r="D379" s="12">
        <v>9955</v>
      </c>
      <c r="E379" s="12">
        <v>10715</v>
      </c>
      <c r="F379" s="283">
        <v>10670</v>
      </c>
      <c r="G379" s="283">
        <v>10670</v>
      </c>
      <c r="H379" s="219">
        <v>11070</v>
      </c>
      <c r="I379" s="12">
        <v>11070</v>
      </c>
      <c r="J379" s="12">
        <v>11070</v>
      </c>
      <c r="K379" s="208"/>
    </row>
    <row r="380" spans="1:11" outlineLevel="1">
      <c r="A380" s="84"/>
      <c r="B380" s="102">
        <v>612</v>
      </c>
      <c r="C380" s="88" t="s">
        <v>122</v>
      </c>
      <c r="D380" s="12">
        <v>2305</v>
      </c>
      <c r="E380" s="12">
        <v>2299</v>
      </c>
      <c r="F380" s="283">
        <v>3400</v>
      </c>
      <c r="G380" s="283">
        <v>3400</v>
      </c>
      <c r="H380" s="219">
        <v>3600</v>
      </c>
      <c r="I380" s="12">
        <v>3600</v>
      </c>
      <c r="J380" s="12">
        <v>3600</v>
      </c>
      <c r="K380" s="208"/>
    </row>
    <row r="381" spans="1:11" outlineLevel="1">
      <c r="A381" s="84"/>
      <c r="B381" s="102">
        <v>614</v>
      </c>
      <c r="C381" s="88" t="s">
        <v>192</v>
      </c>
      <c r="D381" s="12">
        <v>985</v>
      </c>
      <c r="E381" s="12">
        <v>1070</v>
      </c>
      <c r="F381" s="283">
        <v>0</v>
      </c>
      <c r="G381" s="283">
        <v>900</v>
      </c>
      <c r="H381" s="219">
        <v>0</v>
      </c>
      <c r="I381" s="12">
        <v>0</v>
      </c>
      <c r="J381" s="12">
        <v>0</v>
      </c>
      <c r="K381" s="208"/>
    </row>
    <row r="382" spans="1:11" outlineLevel="1">
      <c r="A382" s="84"/>
      <c r="B382" s="102">
        <v>614</v>
      </c>
      <c r="C382" s="88" t="s">
        <v>152</v>
      </c>
      <c r="D382" s="12">
        <v>0</v>
      </c>
      <c r="E382" s="12">
        <v>0</v>
      </c>
      <c r="F382" s="283">
        <v>0</v>
      </c>
      <c r="G382" s="283">
        <v>0</v>
      </c>
      <c r="H382" s="219">
        <v>0</v>
      </c>
      <c r="I382" s="12">
        <v>0</v>
      </c>
      <c r="J382" s="12">
        <v>0</v>
      </c>
      <c r="K382" s="208"/>
    </row>
    <row r="383" spans="1:11" outlineLevel="1">
      <c r="A383" s="84"/>
      <c r="B383" s="108"/>
      <c r="C383" s="133" t="s">
        <v>98</v>
      </c>
      <c r="D383" s="196">
        <f t="shared" ref="D383:J383" si="73">SUM(D379:D382)</f>
        <v>13245</v>
      </c>
      <c r="E383" s="196">
        <f t="shared" si="73"/>
        <v>14084</v>
      </c>
      <c r="F383" s="196">
        <f t="shared" si="73"/>
        <v>14070</v>
      </c>
      <c r="G383" s="196">
        <f t="shared" si="73"/>
        <v>14970</v>
      </c>
      <c r="H383" s="196">
        <f t="shared" si="73"/>
        <v>14670</v>
      </c>
      <c r="I383" s="196">
        <f t="shared" si="73"/>
        <v>14670</v>
      </c>
      <c r="J383" s="196">
        <f t="shared" si="73"/>
        <v>14670</v>
      </c>
      <c r="K383" s="208"/>
    </row>
    <row r="384" spans="1:11" outlineLevel="1">
      <c r="A384" s="84"/>
      <c r="B384" s="108"/>
      <c r="C384" s="82"/>
      <c r="D384" s="204"/>
      <c r="E384" s="204"/>
      <c r="F384" s="204"/>
      <c r="G384" s="204"/>
      <c r="H384" s="204"/>
      <c r="I384" s="204"/>
      <c r="J384" s="204"/>
      <c r="K384" s="208"/>
    </row>
    <row r="385" spans="1:11" outlineLevel="1">
      <c r="A385" s="84"/>
      <c r="B385" s="134">
        <v>620</v>
      </c>
      <c r="C385" s="139" t="s">
        <v>110</v>
      </c>
      <c r="D385" s="204"/>
      <c r="E385" s="204"/>
      <c r="F385" s="204"/>
      <c r="G385" s="204"/>
      <c r="H385" s="204"/>
      <c r="I385" s="204"/>
      <c r="J385" s="204"/>
      <c r="K385" s="208"/>
    </row>
    <row r="386" spans="1:11" outlineLevel="1">
      <c r="A386" s="84"/>
      <c r="B386" s="102">
        <v>621</v>
      </c>
      <c r="C386" s="102" t="s">
        <v>93</v>
      </c>
      <c r="D386" s="12">
        <v>653</v>
      </c>
      <c r="E386" s="12">
        <v>696</v>
      </c>
      <c r="F386" s="283">
        <v>670</v>
      </c>
      <c r="G386" s="283">
        <v>750</v>
      </c>
      <c r="H386" s="219">
        <v>740</v>
      </c>
      <c r="I386" s="12">
        <v>740</v>
      </c>
      <c r="J386" s="12">
        <v>740</v>
      </c>
      <c r="K386" s="208"/>
    </row>
    <row r="387" spans="1:11" outlineLevel="1">
      <c r="A387" s="84"/>
      <c r="B387" s="96">
        <v>625001</v>
      </c>
      <c r="C387" s="102" t="s">
        <v>27</v>
      </c>
      <c r="D387" s="12">
        <v>187</v>
      </c>
      <c r="E387" s="12">
        <v>199</v>
      </c>
      <c r="F387" s="283">
        <v>190</v>
      </c>
      <c r="G387" s="283">
        <v>210</v>
      </c>
      <c r="H387" s="219">
        <v>210</v>
      </c>
      <c r="I387" s="12">
        <v>210</v>
      </c>
      <c r="J387" s="12">
        <v>210</v>
      </c>
      <c r="K387" s="208"/>
    </row>
    <row r="388" spans="1:11" outlineLevel="1">
      <c r="A388" s="84"/>
      <c r="B388" s="96">
        <v>625002</v>
      </c>
      <c r="C388" s="102" t="s">
        <v>28</v>
      </c>
      <c r="D388" s="12">
        <v>1870</v>
      </c>
      <c r="E388" s="12">
        <v>1993</v>
      </c>
      <c r="F388" s="283">
        <v>1860</v>
      </c>
      <c r="G388" s="283">
        <v>2090</v>
      </c>
      <c r="H388" s="219">
        <v>2050</v>
      </c>
      <c r="I388" s="12">
        <v>2050</v>
      </c>
      <c r="J388" s="12">
        <v>2050</v>
      </c>
      <c r="K388" s="208"/>
    </row>
    <row r="389" spans="1:11" outlineLevel="1">
      <c r="A389" s="84"/>
      <c r="B389" s="96">
        <v>625003</v>
      </c>
      <c r="C389" s="102" t="s">
        <v>29</v>
      </c>
      <c r="D389" s="12">
        <v>107</v>
      </c>
      <c r="E389" s="12">
        <v>114</v>
      </c>
      <c r="F389" s="283">
        <v>110</v>
      </c>
      <c r="G389" s="283">
        <v>120</v>
      </c>
      <c r="H389" s="219">
        <v>120</v>
      </c>
      <c r="I389" s="12">
        <v>120</v>
      </c>
      <c r="J389" s="12">
        <v>120</v>
      </c>
      <c r="K389" s="208"/>
    </row>
    <row r="390" spans="1:11" outlineLevel="1">
      <c r="A390" s="84"/>
      <c r="B390" s="96">
        <v>625004</v>
      </c>
      <c r="C390" s="102" t="s">
        <v>30</v>
      </c>
      <c r="D390" s="12">
        <v>401</v>
      </c>
      <c r="E390" s="12">
        <v>427</v>
      </c>
      <c r="F390" s="283">
        <v>410</v>
      </c>
      <c r="G390" s="283">
        <v>450</v>
      </c>
      <c r="H390" s="219">
        <v>440</v>
      </c>
      <c r="I390" s="12">
        <v>440</v>
      </c>
      <c r="J390" s="12">
        <v>440</v>
      </c>
      <c r="K390" s="208"/>
    </row>
    <row r="391" spans="1:11" outlineLevel="1">
      <c r="A391" s="84"/>
      <c r="B391" s="96">
        <v>625005</v>
      </c>
      <c r="C391" s="102" t="s">
        <v>31</v>
      </c>
      <c r="D391" s="12">
        <v>134</v>
      </c>
      <c r="E391" s="12">
        <v>141</v>
      </c>
      <c r="F391" s="283">
        <v>130</v>
      </c>
      <c r="G391" s="283">
        <v>150</v>
      </c>
      <c r="H391" s="219">
        <v>150</v>
      </c>
      <c r="I391" s="12">
        <v>150</v>
      </c>
      <c r="J391" s="12">
        <v>150</v>
      </c>
      <c r="K391" s="208"/>
    </row>
    <row r="392" spans="1:11" outlineLevel="1">
      <c r="A392" s="84"/>
      <c r="B392" s="96">
        <v>625007</v>
      </c>
      <c r="C392" s="102" t="s">
        <v>96</v>
      </c>
      <c r="D392" s="12">
        <v>634</v>
      </c>
      <c r="E392" s="12">
        <v>676</v>
      </c>
      <c r="F392" s="283">
        <v>640</v>
      </c>
      <c r="G392" s="283">
        <v>710</v>
      </c>
      <c r="H392" s="219">
        <v>700</v>
      </c>
      <c r="I392" s="12">
        <v>700</v>
      </c>
      <c r="J392" s="12">
        <v>700</v>
      </c>
      <c r="K392" s="208"/>
    </row>
    <row r="393" spans="1:11" outlineLevel="1">
      <c r="A393" s="84"/>
      <c r="B393" s="87">
        <v>627</v>
      </c>
      <c r="C393" s="88" t="s">
        <v>97</v>
      </c>
      <c r="D393" s="12">
        <v>180</v>
      </c>
      <c r="E393" s="12">
        <v>180</v>
      </c>
      <c r="F393" s="283">
        <v>180</v>
      </c>
      <c r="G393" s="283">
        <v>180</v>
      </c>
      <c r="H393" s="219">
        <v>180</v>
      </c>
      <c r="I393" s="12">
        <v>180</v>
      </c>
      <c r="J393" s="12">
        <v>180</v>
      </c>
      <c r="K393" s="208"/>
    </row>
    <row r="394" spans="1:11" outlineLevel="1">
      <c r="A394" s="84"/>
      <c r="B394" s="104"/>
      <c r="C394" s="133" t="s">
        <v>98</v>
      </c>
      <c r="D394" s="196">
        <f>SUM(D386:D393)</f>
        <v>4166</v>
      </c>
      <c r="E394" s="196">
        <f t="shared" ref="E394:J394" si="74">SUM(E386:E393)</f>
        <v>4426</v>
      </c>
      <c r="F394" s="196">
        <f t="shared" si="74"/>
        <v>4190</v>
      </c>
      <c r="G394" s="196">
        <f t="shared" si="74"/>
        <v>4660</v>
      </c>
      <c r="H394" s="196">
        <f t="shared" si="74"/>
        <v>4590</v>
      </c>
      <c r="I394" s="196">
        <f t="shared" si="74"/>
        <v>4590</v>
      </c>
      <c r="J394" s="196">
        <f t="shared" si="74"/>
        <v>4590</v>
      </c>
      <c r="K394" s="208"/>
    </row>
    <row r="395" spans="1:11" outlineLevel="1">
      <c r="A395" s="84"/>
      <c r="B395" s="104"/>
      <c r="C395" s="82"/>
      <c r="D395" s="204"/>
      <c r="E395" s="204"/>
      <c r="F395" s="204"/>
      <c r="G395" s="204"/>
      <c r="H395" s="204"/>
      <c r="I395" s="204"/>
      <c r="J395" s="204"/>
      <c r="K395" s="208"/>
    </row>
    <row r="396" spans="1:11" outlineLevel="1">
      <c r="A396" s="84"/>
      <c r="B396" s="134">
        <v>632</v>
      </c>
      <c r="C396" s="139" t="s">
        <v>18</v>
      </c>
      <c r="D396" s="204"/>
      <c r="E396" s="204"/>
      <c r="F396" s="204"/>
      <c r="G396" s="204"/>
      <c r="H396" s="204"/>
      <c r="I396" s="204"/>
      <c r="J396" s="204"/>
      <c r="K396" s="208"/>
    </row>
    <row r="397" spans="1:11" outlineLevel="1">
      <c r="A397" s="84"/>
      <c r="B397" s="92" t="s">
        <v>9</v>
      </c>
      <c r="C397" s="88" t="s">
        <v>32</v>
      </c>
      <c r="D397" s="12">
        <v>11504</v>
      </c>
      <c r="E397" s="12">
        <v>19299</v>
      </c>
      <c r="F397" s="283">
        <v>15000</v>
      </c>
      <c r="G397" s="283">
        <v>13500</v>
      </c>
      <c r="H397" s="219">
        <v>15000</v>
      </c>
      <c r="I397" s="12">
        <v>15500</v>
      </c>
      <c r="J397" s="12">
        <v>15500</v>
      </c>
      <c r="K397" s="208"/>
    </row>
    <row r="398" spans="1:11" outlineLevel="1">
      <c r="A398" s="84"/>
      <c r="B398" s="87">
        <v>632002</v>
      </c>
      <c r="C398" s="88" t="s">
        <v>123</v>
      </c>
      <c r="D398" s="12">
        <v>827</v>
      </c>
      <c r="E398" s="12">
        <v>419</v>
      </c>
      <c r="F398" s="283">
        <v>800</v>
      </c>
      <c r="G398" s="283">
        <v>800</v>
      </c>
      <c r="H398" s="219">
        <v>1300</v>
      </c>
      <c r="I398" s="12">
        <v>1300</v>
      </c>
      <c r="J398" s="12">
        <v>1300</v>
      </c>
      <c r="K398" s="208"/>
    </row>
    <row r="399" spans="1:11" outlineLevel="1">
      <c r="A399" s="84"/>
      <c r="B399" s="87">
        <v>632003</v>
      </c>
      <c r="C399" s="88" t="s">
        <v>169</v>
      </c>
      <c r="D399" s="12">
        <v>320</v>
      </c>
      <c r="E399" s="12">
        <v>440</v>
      </c>
      <c r="F399" s="283">
        <v>400</v>
      </c>
      <c r="G399" s="283">
        <v>400</v>
      </c>
      <c r="H399" s="219">
        <v>400</v>
      </c>
      <c r="I399" s="12">
        <v>400</v>
      </c>
      <c r="J399" s="12">
        <v>400</v>
      </c>
      <c r="K399" s="208"/>
    </row>
    <row r="400" spans="1:11" outlineLevel="1">
      <c r="A400" s="84"/>
      <c r="B400" s="86"/>
      <c r="C400" s="133" t="s">
        <v>98</v>
      </c>
      <c r="D400" s="196">
        <f t="shared" ref="D400:J400" si="75">SUM(D397:D399)</f>
        <v>12651</v>
      </c>
      <c r="E400" s="196">
        <f t="shared" si="75"/>
        <v>20158</v>
      </c>
      <c r="F400" s="196">
        <f t="shared" si="75"/>
        <v>16200</v>
      </c>
      <c r="G400" s="196">
        <f t="shared" si="75"/>
        <v>14700</v>
      </c>
      <c r="H400" s="196">
        <f t="shared" si="75"/>
        <v>16700</v>
      </c>
      <c r="I400" s="196">
        <f t="shared" si="75"/>
        <v>17200</v>
      </c>
      <c r="J400" s="196">
        <f t="shared" si="75"/>
        <v>17200</v>
      </c>
      <c r="K400" s="208"/>
    </row>
    <row r="401" spans="1:11" outlineLevel="1">
      <c r="A401" s="84"/>
      <c r="B401" s="86"/>
      <c r="C401" s="82"/>
      <c r="D401" s="204"/>
      <c r="E401" s="204"/>
      <c r="F401" s="204"/>
      <c r="G401" s="204"/>
      <c r="H401" s="204"/>
      <c r="I401" s="204"/>
      <c r="J401" s="204"/>
      <c r="K401" s="208"/>
    </row>
    <row r="402" spans="1:11" outlineLevel="1">
      <c r="A402" s="84"/>
      <c r="B402" s="134">
        <v>633</v>
      </c>
      <c r="C402" s="134" t="s">
        <v>19</v>
      </c>
      <c r="D402" s="204"/>
      <c r="E402" s="204"/>
      <c r="F402" s="204"/>
      <c r="G402" s="204"/>
      <c r="H402" s="204"/>
      <c r="I402" s="204"/>
      <c r="J402" s="204"/>
      <c r="K402" s="208"/>
    </row>
    <row r="403" spans="1:11" outlineLevel="1">
      <c r="A403" s="84"/>
      <c r="B403" s="255">
        <v>633001</v>
      </c>
      <c r="C403" s="212" t="s">
        <v>240</v>
      </c>
      <c r="D403" s="12">
        <v>0</v>
      </c>
      <c r="E403" s="12">
        <v>0</v>
      </c>
      <c r="F403" s="283">
        <v>1000</v>
      </c>
      <c r="G403" s="283">
        <v>500</v>
      </c>
      <c r="H403" s="219">
        <v>1000</v>
      </c>
      <c r="I403" s="12">
        <v>1500</v>
      </c>
      <c r="J403" s="12">
        <v>1000</v>
      </c>
      <c r="K403" s="208"/>
    </row>
    <row r="404" spans="1:11" outlineLevel="1">
      <c r="A404" s="84"/>
      <c r="B404" s="96">
        <v>633004</v>
      </c>
      <c r="C404" s="102" t="s">
        <v>148</v>
      </c>
      <c r="D404" s="12">
        <v>576</v>
      </c>
      <c r="E404" s="12">
        <v>1901</v>
      </c>
      <c r="F404" s="283">
        <v>2000</v>
      </c>
      <c r="G404" s="283">
        <v>1000</v>
      </c>
      <c r="H404" s="219">
        <v>1000</v>
      </c>
      <c r="I404" s="12">
        <v>1500</v>
      </c>
      <c r="J404" s="12">
        <v>1000</v>
      </c>
      <c r="K404" s="208"/>
    </row>
    <row r="405" spans="1:11" outlineLevel="1">
      <c r="A405" s="84"/>
      <c r="B405" s="87">
        <v>633006</v>
      </c>
      <c r="C405" s="88" t="s">
        <v>37</v>
      </c>
      <c r="D405" s="12">
        <v>3413</v>
      </c>
      <c r="E405" s="12">
        <v>3296</v>
      </c>
      <c r="F405" s="283">
        <v>5000</v>
      </c>
      <c r="G405" s="283">
        <v>3000</v>
      </c>
      <c r="H405" s="219">
        <v>5000</v>
      </c>
      <c r="I405" s="12">
        <v>5000</v>
      </c>
      <c r="J405" s="12">
        <v>5000</v>
      </c>
      <c r="K405" s="208"/>
    </row>
    <row r="406" spans="1:11" outlineLevel="1">
      <c r="A406" s="84"/>
      <c r="B406" s="86"/>
      <c r="C406" s="133" t="s">
        <v>98</v>
      </c>
      <c r="D406" s="196">
        <f t="shared" ref="D406:J406" si="76">SUM(D403:D405)</f>
        <v>3989</v>
      </c>
      <c r="E406" s="196">
        <f t="shared" si="76"/>
        <v>5197</v>
      </c>
      <c r="F406" s="196">
        <f t="shared" si="76"/>
        <v>8000</v>
      </c>
      <c r="G406" s="196">
        <f t="shared" si="76"/>
        <v>4500</v>
      </c>
      <c r="H406" s="196">
        <f t="shared" si="76"/>
        <v>7000</v>
      </c>
      <c r="I406" s="196">
        <f t="shared" si="76"/>
        <v>8000</v>
      </c>
      <c r="J406" s="196">
        <f t="shared" si="76"/>
        <v>7000</v>
      </c>
      <c r="K406" s="208"/>
    </row>
    <row r="407" spans="1:11" outlineLevel="1">
      <c r="A407" s="84"/>
      <c r="B407" s="86"/>
      <c r="C407" s="82"/>
      <c r="D407" s="204"/>
      <c r="E407" s="204"/>
      <c r="F407" s="204"/>
      <c r="G407" s="204"/>
      <c r="H407" s="204"/>
      <c r="I407" s="204"/>
      <c r="J407" s="204"/>
      <c r="K407" s="208"/>
    </row>
    <row r="408" spans="1:11" outlineLevel="1">
      <c r="A408" s="84"/>
      <c r="B408" s="134">
        <v>635</v>
      </c>
      <c r="C408" s="134" t="s">
        <v>20</v>
      </c>
      <c r="D408" s="204"/>
      <c r="E408" s="204"/>
      <c r="F408" s="204"/>
      <c r="G408" s="204"/>
      <c r="H408" s="204"/>
      <c r="I408" s="204"/>
      <c r="J408" s="204"/>
      <c r="K408" s="208"/>
    </row>
    <row r="409" spans="1:11" outlineLevel="1">
      <c r="A409" s="84"/>
      <c r="B409" s="96">
        <v>635004</v>
      </c>
      <c r="C409" s="102" t="s">
        <v>142</v>
      </c>
      <c r="D409" s="12">
        <v>3549</v>
      </c>
      <c r="E409" s="12">
        <v>2585</v>
      </c>
      <c r="F409" s="283">
        <v>3000</v>
      </c>
      <c r="G409" s="283">
        <v>2500</v>
      </c>
      <c r="H409" s="219">
        <v>2000</v>
      </c>
      <c r="I409" s="12">
        <v>2000</v>
      </c>
      <c r="J409" s="12">
        <v>2000</v>
      </c>
      <c r="K409" s="208"/>
    </row>
    <row r="410" spans="1:11" outlineLevel="1">
      <c r="A410" s="84"/>
      <c r="B410" s="87">
        <v>635006</v>
      </c>
      <c r="C410" s="238" t="s">
        <v>309</v>
      </c>
      <c r="D410" s="12">
        <v>9681</v>
      </c>
      <c r="E410" s="12">
        <v>1800</v>
      </c>
      <c r="F410" s="283">
        <v>2000</v>
      </c>
      <c r="G410" s="283">
        <v>1000</v>
      </c>
      <c r="H410" s="219">
        <v>1500</v>
      </c>
      <c r="I410" s="12">
        <v>1500</v>
      </c>
      <c r="J410" s="12">
        <v>1500</v>
      </c>
      <c r="K410" s="208"/>
    </row>
    <row r="411" spans="1:11" outlineLevel="1">
      <c r="A411" s="84"/>
      <c r="B411" s="86"/>
      <c r="C411" s="133" t="s">
        <v>98</v>
      </c>
      <c r="D411" s="196">
        <f t="shared" ref="D411:J411" si="77">SUM(D409:D410)</f>
        <v>13230</v>
      </c>
      <c r="E411" s="196">
        <f t="shared" si="77"/>
        <v>4385</v>
      </c>
      <c r="F411" s="196">
        <f t="shared" si="77"/>
        <v>5000</v>
      </c>
      <c r="G411" s="196">
        <f t="shared" si="77"/>
        <v>3500</v>
      </c>
      <c r="H411" s="196">
        <f t="shared" si="77"/>
        <v>3500</v>
      </c>
      <c r="I411" s="196">
        <f t="shared" si="77"/>
        <v>3500</v>
      </c>
      <c r="J411" s="196">
        <f t="shared" si="77"/>
        <v>3500</v>
      </c>
      <c r="K411" s="208"/>
    </row>
    <row r="412" spans="1:11" outlineLevel="1">
      <c r="A412" s="84"/>
      <c r="B412" s="86"/>
      <c r="C412" s="133"/>
      <c r="D412" s="276"/>
      <c r="E412" s="276"/>
      <c r="F412" s="276"/>
      <c r="G412" s="276"/>
      <c r="H412" s="276"/>
      <c r="I412" s="276"/>
      <c r="J412" s="276"/>
      <c r="K412" s="209"/>
    </row>
    <row r="413" spans="1:11" outlineLevel="1">
      <c r="A413" s="84"/>
      <c r="B413" s="134">
        <v>637</v>
      </c>
      <c r="C413" s="134" t="s">
        <v>21</v>
      </c>
      <c r="D413" s="204"/>
      <c r="E413" s="204"/>
      <c r="F413" s="204"/>
      <c r="G413" s="204"/>
      <c r="H413" s="204"/>
      <c r="I413" s="204"/>
      <c r="J413" s="204"/>
      <c r="K413" s="209"/>
    </row>
    <row r="414" spans="1:11" outlineLevel="1">
      <c r="A414" s="84"/>
      <c r="B414" s="96">
        <v>637004</v>
      </c>
      <c r="C414" s="212" t="s">
        <v>317</v>
      </c>
      <c r="D414" s="12">
        <v>2283</v>
      </c>
      <c r="E414" s="12">
        <v>2020</v>
      </c>
      <c r="F414" s="283">
        <v>2000</v>
      </c>
      <c r="G414" s="283">
        <v>1000</v>
      </c>
      <c r="H414" s="219">
        <v>2000</v>
      </c>
      <c r="I414" s="12">
        <v>2000</v>
      </c>
      <c r="J414" s="12">
        <v>2000</v>
      </c>
      <c r="K414" s="209"/>
    </row>
    <row r="415" spans="1:11" outlineLevel="1">
      <c r="A415" s="84"/>
      <c r="B415" s="86"/>
      <c r="C415" s="133" t="s">
        <v>98</v>
      </c>
      <c r="D415" s="196">
        <f t="shared" ref="D415:J415" si="78">SUM(D414:D414)</f>
        <v>2283</v>
      </c>
      <c r="E415" s="196">
        <f t="shared" si="78"/>
        <v>2020</v>
      </c>
      <c r="F415" s="196">
        <f t="shared" si="78"/>
        <v>2000</v>
      </c>
      <c r="G415" s="196">
        <f t="shared" si="78"/>
        <v>1000</v>
      </c>
      <c r="H415" s="196">
        <f t="shared" si="78"/>
        <v>2000</v>
      </c>
      <c r="I415" s="196">
        <f t="shared" si="78"/>
        <v>2000</v>
      </c>
      <c r="J415" s="196">
        <f t="shared" si="78"/>
        <v>2000</v>
      </c>
      <c r="K415" s="208"/>
    </row>
    <row r="416" spans="1:11" ht="13.5" outlineLevel="1" thickBot="1">
      <c r="A416" s="84"/>
      <c r="B416" s="86"/>
      <c r="C416" s="133"/>
      <c r="D416" s="282"/>
      <c r="E416" s="282"/>
      <c r="F416" s="282"/>
      <c r="G416" s="282"/>
      <c r="H416" s="282"/>
      <c r="I416" s="282"/>
      <c r="J416" s="282"/>
      <c r="K416" s="209"/>
    </row>
    <row r="417" spans="1:11" ht="13.5" outlineLevel="1" thickBot="1">
      <c r="A417" s="69" t="s">
        <v>225</v>
      </c>
      <c r="B417" s="73"/>
      <c r="C417" s="72"/>
      <c r="D417" s="48">
        <f t="shared" ref="D417:J417" si="79">D422+D433+D438</f>
        <v>18345</v>
      </c>
      <c r="E417" s="48">
        <f t="shared" si="79"/>
        <v>18761</v>
      </c>
      <c r="F417" s="48">
        <f t="shared" si="79"/>
        <v>17340</v>
      </c>
      <c r="G417" s="48">
        <f t="shared" si="79"/>
        <v>17810</v>
      </c>
      <c r="H417" s="48">
        <f t="shared" si="79"/>
        <v>18710</v>
      </c>
      <c r="I417" s="48">
        <f t="shared" si="79"/>
        <v>18710</v>
      </c>
      <c r="J417" s="48">
        <f t="shared" si="79"/>
        <v>18710</v>
      </c>
      <c r="K417" s="208"/>
    </row>
    <row r="418" spans="1:11" outlineLevel="1">
      <c r="A418" s="84"/>
      <c r="B418" s="102">
        <v>611</v>
      </c>
      <c r="C418" s="98" t="s">
        <v>26</v>
      </c>
      <c r="D418" s="12">
        <v>9680</v>
      </c>
      <c r="E418" s="12">
        <v>10593</v>
      </c>
      <c r="F418" s="283">
        <v>9390</v>
      </c>
      <c r="G418" s="283">
        <v>9390</v>
      </c>
      <c r="H418" s="219">
        <v>9890</v>
      </c>
      <c r="I418" s="12">
        <v>9890</v>
      </c>
      <c r="J418" s="12">
        <v>9890</v>
      </c>
      <c r="K418" s="208"/>
    </row>
    <row r="419" spans="1:11" outlineLevel="1">
      <c r="A419" s="84"/>
      <c r="B419" s="96">
        <v>612001</v>
      </c>
      <c r="C419" s="88" t="s">
        <v>122</v>
      </c>
      <c r="D419" s="12">
        <v>673</v>
      </c>
      <c r="E419" s="12">
        <v>660</v>
      </c>
      <c r="F419" s="283">
        <v>1180</v>
      </c>
      <c r="G419" s="283">
        <v>1180</v>
      </c>
      <c r="H419" s="219">
        <v>1880</v>
      </c>
      <c r="I419" s="12">
        <v>1880</v>
      </c>
      <c r="J419" s="12">
        <v>1880</v>
      </c>
      <c r="K419" s="208"/>
    </row>
    <row r="420" spans="1:11" outlineLevel="1">
      <c r="A420" s="84"/>
      <c r="B420" s="96">
        <v>614</v>
      </c>
      <c r="C420" s="88" t="s">
        <v>244</v>
      </c>
      <c r="D420" s="190">
        <v>650</v>
      </c>
      <c r="E420" s="190">
        <v>650</v>
      </c>
      <c r="F420" s="286">
        <v>0</v>
      </c>
      <c r="G420" s="286">
        <v>600</v>
      </c>
      <c r="H420" s="275">
        <v>0</v>
      </c>
      <c r="I420" s="190">
        <v>0</v>
      </c>
      <c r="J420" s="190">
        <v>0</v>
      </c>
      <c r="K420" s="208"/>
    </row>
    <row r="421" spans="1:11" outlineLevel="1">
      <c r="A421" s="84"/>
      <c r="B421" s="96">
        <v>614</v>
      </c>
      <c r="C421" s="88" t="s">
        <v>152</v>
      </c>
      <c r="D421" s="190">
        <v>819</v>
      </c>
      <c r="E421" s="190">
        <v>0</v>
      </c>
      <c r="F421" s="286">
        <v>0</v>
      </c>
      <c r="G421" s="286">
        <v>0</v>
      </c>
      <c r="H421" s="275">
        <v>0</v>
      </c>
      <c r="I421" s="190">
        <v>0</v>
      </c>
      <c r="J421" s="190">
        <v>0</v>
      </c>
      <c r="K421" s="208"/>
    </row>
    <row r="422" spans="1:11" outlineLevel="1">
      <c r="A422" s="84"/>
      <c r="B422" s="108"/>
      <c r="C422" s="133" t="s">
        <v>98</v>
      </c>
      <c r="D422" s="205">
        <f t="shared" ref="D422:J422" si="80">SUM(D418:D421)</f>
        <v>11822</v>
      </c>
      <c r="E422" s="205">
        <f t="shared" si="80"/>
        <v>11903</v>
      </c>
      <c r="F422" s="205">
        <f t="shared" si="80"/>
        <v>10570</v>
      </c>
      <c r="G422" s="205">
        <f t="shared" si="80"/>
        <v>11170</v>
      </c>
      <c r="H422" s="205">
        <f t="shared" si="80"/>
        <v>11770</v>
      </c>
      <c r="I422" s="205">
        <f t="shared" si="80"/>
        <v>11770</v>
      </c>
      <c r="J422" s="196">
        <f t="shared" si="80"/>
        <v>11770</v>
      </c>
      <c r="K422" s="208"/>
    </row>
    <row r="423" spans="1:11" outlineLevel="1">
      <c r="A423" s="84"/>
      <c r="B423" s="108"/>
      <c r="C423" s="82"/>
      <c r="D423" s="204"/>
      <c r="E423" s="204"/>
      <c r="F423" s="204"/>
      <c r="G423" s="204"/>
      <c r="H423" s="204"/>
      <c r="I423" s="204"/>
      <c r="J423" s="204"/>
      <c r="K423" s="208"/>
    </row>
    <row r="424" spans="1:11" outlineLevel="1">
      <c r="A424" s="84"/>
      <c r="B424" s="134">
        <v>620</v>
      </c>
      <c r="C424" s="139" t="s">
        <v>110</v>
      </c>
      <c r="D424" s="204"/>
      <c r="E424" s="204"/>
      <c r="F424" s="204"/>
      <c r="G424" s="204"/>
      <c r="H424" s="204"/>
      <c r="I424" s="204"/>
      <c r="J424" s="204"/>
      <c r="K424" s="208"/>
    </row>
    <row r="425" spans="1:11" outlineLevel="1">
      <c r="A425" s="84"/>
      <c r="B425" s="102">
        <v>623</v>
      </c>
      <c r="C425" s="102" t="s">
        <v>117</v>
      </c>
      <c r="D425" s="12">
        <v>1169</v>
      </c>
      <c r="E425" s="12">
        <v>1173</v>
      </c>
      <c r="F425" s="283">
        <v>1150</v>
      </c>
      <c r="G425" s="283">
        <v>1110</v>
      </c>
      <c r="H425" s="219">
        <v>1200</v>
      </c>
      <c r="I425" s="12">
        <v>1200</v>
      </c>
      <c r="J425" s="12">
        <v>1200</v>
      </c>
      <c r="K425" s="208"/>
    </row>
    <row r="426" spans="1:11" outlineLevel="1">
      <c r="A426" s="84"/>
      <c r="B426" s="96">
        <v>625001</v>
      </c>
      <c r="C426" s="102" t="s">
        <v>27</v>
      </c>
      <c r="D426" s="12">
        <v>168</v>
      </c>
      <c r="E426" s="12">
        <v>169</v>
      </c>
      <c r="F426" s="283">
        <v>170</v>
      </c>
      <c r="G426" s="283">
        <v>160</v>
      </c>
      <c r="H426" s="219">
        <v>170</v>
      </c>
      <c r="I426" s="12">
        <v>170</v>
      </c>
      <c r="J426" s="12">
        <v>170</v>
      </c>
      <c r="K426" s="208"/>
    </row>
    <row r="427" spans="1:11" outlineLevel="1">
      <c r="A427" s="84"/>
      <c r="B427" s="96">
        <v>625002</v>
      </c>
      <c r="C427" s="102" t="s">
        <v>28</v>
      </c>
      <c r="D427" s="12">
        <v>1681</v>
      </c>
      <c r="E427" s="12">
        <v>1687</v>
      </c>
      <c r="F427" s="283">
        <v>1580</v>
      </c>
      <c r="G427" s="283">
        <v>1580</v>
      </c>
      <c r="H427" s="219">
        <v>1650</v>
      </c>
      <c r="I427" s="12">
        <v>1650</v>
      </c>
      <c r="J427" s="12">
        <v>1650</v>
      </c>
      <c r="K427" s="208"/>
    </row>
    <row r="428" spans="1:11" outlineLevel="1">
      <c r="A428" s="84"/>
      <c r="B428" s="96">
        <v>625003</v>
      </c>
      <c r="C428" s="102" t="s">
        <v>29</v>
      </c>
      <c r="D428" s="12">
        <v>96</v>
      </c>
      <c r="E428" s="12">
        <v>96</v>
      </c>
      <c r="F428" s="283">
        <v>100</v>
      </c>
      <c r="G428" s="283">
        <v>100</v>
      </c>
      <c r="H428" s="219">
        <v>100</v>
      </c>
      <c r="I428" s="12">
        <v>100</v>
      </c>
      <c r="J428" s="12">
        <v>100</v>
      </c>
      <c r="K428" s="208"/>
    </row>
    <row r="429" spans="1:11" outlineLevel="1">
      <c r="A429" s="84"/>
      <c r="B429" s="96">
        <v>625004</v>
      </c>
      <c r="C429" s="102" t="s">
        <v>30</v>
      </c>
      <c r="D429" s="12">
        <v>360</v>
      </c>
      <c r="E429" s="12">
        <v>362</v>
      </c>
      <c r="F429" s="283">
        <v>350</v>
      </c>
      <c r="G429" s="283">
        <v>350</v>
      </c>
      <c r="H429" s="219">
        <v>360</v>
      </c>
      <c r="I429" s="12">
        <v>360</v>
      </c>
      <c r="J429" s="12">
        <v>360</v>
      </c>
      <c r="K429" s="208"/>
    </row>
    <row r="430" spans="1:11" outlineLevel="1">
      <c r="A430" s="84"/>
      <c r="B430" s="96">
        <v>625005</v>
      </c>
      <c r="C430" s="97" t="s">
        <v>31</v>
      </c>
      <c r="D430" s="12">
        <v>120</v>
      </c>
      <c r="E430" s="12">
        <v>120</v>
      </c>
      <c r="F430" s="283">
        <v>120</v>
      </c>
      <c r="G430" s="283">
        <v>120</v>
      </c>
      <c r="H430" s="219">
        <v>120</v>
      </c>
      <c r="I430" s="12">
        <v>120</v>
      </c>
      <c r="J430" s="12">
        <v>120</v>
      </c>
      <c r="K430" s="208"/>
    </row>
    <row r="431" spans="1:11" outlineLevel="1">
      <c r="A431" s="84"/>
      <c r="B431" s="96">
        <v>625007</v>
      </c>
      <c r="C431" s="97" t="s">
        <v>96</v>
      </c>
      <c r="D431" s="12">
        <v>570</v>
      </c>
      <c r="E431" s="12">
        <v>572</v>
      </c>
      <c r="F431" s="283">
        <v>520</v>
      </c>
      <c r="G431" s="283">
        <v>540</v>
      </c>
      <c r="H431" s="219">
        <v>560</v>
      </c>
      <c r="I431" s="12">
        <v>560</v>
      </c>
      <c r="J431" s="12">
        <v>560</v>
      </c>
      <c r="K431" s="208"/>
    </row>
    <row r="432" spans="1:11" outlineLevel="1">
      <c r="A432" s="84"/>
      <c r="B432" s="96">
        <v>627</v>
      </c>
      <c r="C432" s="212" t="s">
        <v>297</v>
      </c>
      <c r="D432" s="12">
        <v>180</v>
      </c>
      <c r="E432" s="12">
        <v>180</v>
      </c>
      <c r="F432" s="283">
        <v>180</v>
      </c>
      <c r="G432" s="283">
        <v>180</v>
      </c>
      <c r="H432" s="219">
        <v>180</v>
      </c>
      <c r="I432" s="12">
        <v>180</v>
      </c>
      <c r="J432" s="12">
        <v>180</v>
      </c>
      <c r="K432" s="208"/>
    </row>
    <row r="433" spans="1:11" outlineLevel="1">
      <c r="A433" s="84"/>
      <c r="B433" s="104"/>
      <c r="C433" s="133" t="s">
        <v>98</v>
      </c>
      <c r="D433" s="196">
        <f t="shared" ref="D433:J433" si="81">SUM(D425:D432)</f>
        <v>4344</v>
      </c>
      <c r="E433" s="196">
        <f t="shared" si="81"/>
        <v>4359</v>
      </c>
      <c r="F433" s="196">
        <f t="shared" si="81"/>
        <v>4170</v>
      </c>
      <c r="G433" s="196">
        <f t="shared" si="81"/>
        <v>4140</v>
      </c>
      <c r="H433" s="196">
        <f t="shared" si="81"/>
        <v>4340</v>
      </c>
      <c r="I433" s="196">
        <f t="shared" si="81"/>
        <v>4340</v>
      </c>
      <c r="J433" s="196">
        <f t="shared" si="81"/>
        <v>4340</v>
      </c>
      <c r="K433" s="208"/>
    </row>
    <row r="434" spans="1:11" outlineLevel="1">
      <c r="A434" s="84"/>
      <c r="B434" s="104"/>
      <c r="C434" s="82"/>
      <c r="D434" s="204"/>
      <c r="E434" s="204"/>
      <c r="F434" s="204"/>
      <c r="G434" s="204"/>
      <c r="H434" s="204"/>
      <c r="I434" s="204"/>
      <c r="J434" s="204"/>
      <c r="K434" s="208"/>
    </row>
    <row r="435" spans="1:11" outlineLevel="1">
      <c r="A435" s="84"/>
      <c r="B435" s="134">
        <v>633</v>
      </c>
      <c r="C435" s="134" t="s">
        <v>19</v>
      </c>
      <c r="D435" s="204"/>
      <c r="E435" s="204"/>
      <c r="F435" s="204"/>
      <c r="G435" s="204"/>
      <c r="H435" s="204"/>
      <c r="I435" s="204"/>
      <c r="J435" s="204"/>
      <c r="K435" s="208"/>
    </row>
    <row r="436" spans="1:11" outlineLevel="1">
      <c r="A436" s="84"/>
      <c r="B436" s="87">
        <v>633001</v>
      </c>
      <c r="C436" s="98" t="s">
        <v>194</v>
      </c>
      <c r="D436" s="12">
        <v>0</v>
      </c>
      <c r="E436" s="12">
        <v>0</v>
      </c>
      <c r="F436" s="283">
        <v>100</v>
      </c>
      <c r="G436" s="283">
        <v>0</v>
      </c>
      <c r="H436" s="219">
        <v>100</v>
      </c>
      <c r="I436" s="12">
        <v>100</v>
      </c>
      <c r="J436" s="12">
        <v>100</v>
      </c>
      <c r="K436" s="208"/>
    </row>
    <row r="437" spans="1:11" outlineLevel="1">
      <c r="A437" s="84"/>
      <c r="B437" s="87">
        <v>633009</v>
      </c>
      <c r="C437" s="98" t="s">
        <v>124</v>
      </c>
      <c r="D437" s="12">
        <v>2179</v>
      </c>
      <c r="E437" s="12">
        <v>2499</v>
      </c>
      <c r="F437" s="283">
        <v>2500</v>
      </c>
      <c r="G437" s="283">
        <v>2500</v>
      </c>
      <c r="H437" s="219">
        <v>2500</v>
      </c>
      <c r="I437" s="12">
        <v>2500</v>
      </c>
      <c r="J437" s="12">
        <v>2500</v>
      </c>
      <c r="K437" s="208"/>
    </row>
    <row r="438" spans="1:11" outlineLevel="1">
      <c r="A438" s="84"/>
      <c r="B438" s="86"/>
      <c r="C438" s="133" t="s">
        <v>98</v>
      </c>
      <c r="D438" s="196">
        <f t="shared" ref="D438:J438" si="82">SUM(D436:D437)</f>
        <v>2179</v>
      </c>
      <c r="E438" s="196">
        <f t="shared" si="82"/>
        <v>2499</v>
      </c>
      <c r="F438" s="196">
        <f t="shared" si="82"/>
        <v>2600</v>
      </c>
      <c r="G438" s="196">
        <f t="shared" si="82"/>
        <v>2500</v>
      </c>
      <c r="H438" s="196">
        <f t="shared" si="82"/>
        <v>2600</v>
      </c>
      <c r="I438" s="196">
        <f t="shared" si="82"/>
        <v>2600</v>
      </c>
      <c r="J438" s="196">
        <f t="shared" si="82"/>
        <v>2600</v>
      </c>
      <c r="K438" s="208"/>
    </row>
    <row r="439" spans="1:11" ht="13.5" outlineLevel="1" thickBot="1">
      <c r="A439" s="84"/>
      <c r="B439" s="86"/>
      <c r="C439" s="82"/>
      <c r="D439" s="204"/>
      <c r="E439" s="204"/>
      <c r="F439" s="204"/>
      <c r="G439" s="204"/>
      <c r="H439" s="204"/>
      <c r="I439" s="204"/>
      <c r="J439" s="204"/>
      <c r="K439" s="208"/>
    </row>
    <row r="440" spans="1:11" ht="13.5" outlineLevel="1" thickBot="1">
      <c r="A440" s="69" t="s">
        <v>12</v>
      </c>
      <c r="B440" s="70"/>
      <c r="C440" s="71"/>
      <c r="D440" s="99">
        <f t="shared" ref="D440:J440" si="83">D445+D456+D461</f>
        <v>23620</v>
      </c>
      <c r="E440" s="99">
        <f t="shared" si="83"/>
        <v>12388</v>
      </c>
      <c r="F440" s="99">
        <f t="shared" si="83"/>
        <v>24850</v>
      </c>
      <c r="G440" s="99">
        <f>G445+G456+G461</f>
        <v>29930</v>
      </c>
      <c r="H440" s="99">
        <f t="shared" si="83"/>
        <v>31200</v>
      </c>
      <c r="I440" s="99">
        <f t="shared" si="83"/>
        <v>27710</v>
      </c>
      <c r="J440" s="99">
        <f t="shared" si="83"/>
        <v>27710</v>
      </c>
      <c r="K440" s="208"/>
    </row>
    <row r="441" spans="1:11" outlineLevel="1">
      <c r="A441" s="84"/>
      <c r="B441" s="111">
        <v>611</v>
      </c>
      <c r="C441" s="110" t="s">
        <v>26</v>
      </c>
      <c r="D441" s="12">
        <v>11608</v>
      </c>
      <c r="E441" s="12">
        <v>6842</v>
      </c>
      <c r="F441" s="283">
        <v>13860</v>
      </c>
      <c r="G441" s="283">
        <v>11000</v>
      </c>
      <c r="H441" s="219">
        <v>13950</v>
      </c>
      <c r="I441" s="12">
        <v>13950</v>
      </c>
      <c r="J441" s="12">
        <v>13950</v>
      </c>
      <c r="K441" s="208"/>
    </row>
    <row r="442" spans="1:11" outlineLevel="1">
      <c r="A442" s="84"/>
      <c r="B442" s="102">
        <v>612</v>
      </c>
      <c r="C442" s="213" t="s">
        <v>122</v>
      </c>
      <c r="D442" s="12">
        <v>1983</v>
      </c>
      <c r="E442" s="12">
        <v>932</v>
      </c>
      <c r="F442" s="283">
        <v>2400</v>
      </c>
      <c r="G442" s="283">
        <v>1800</v>
      </c>
      <c r="H442" s="219">
        <v>2600</v>
      </c>
      <c r="I442" s="12">
        <v>2600</v>
      </c>
      <c r="J442" s="12">
        <v>2600</v>
      </c>
      <c r="K442" s="208"/>
    </row>
    <row r="443" spans="1:11" outlineLevel="1">
      <c r="A443" s="84"/>
      <c r="B443" s="102">
        <v>614</v>
      </c>
      <c r="C443" s="212" t="s">
        <v>192</v>
      </c>
      <c r="D443" s="12">
        <v>750</v>
      </c>
      <c r="E443" s="12">
        <v>0</v>
      </c>
      <c r="F443" s="283">
        <v>0</v>
      </c>
      <c r="G443" s="283">
        <v>600</v>
      </c>
      <c r="H443" s="219">
        <v>0</v>
      </c>
      <c r="I443" s="12">
        <v>0</v>
      </c>
      <c r="J443" s="12">
        <v>0</v>
      </c>
      <c r="K443" s="208"/>
    </row>
    <row r="444" spans="1:11" outlineLevel="1">
      <c r="A444" s="84"/>
      <c r="B444" s="96">
        <v>642013</v>
      </c>
      <c r="C444" s="212" t="s">
        <v>167</v>
      </c>
      <c r="D444" s="12">
        <v>0</v>
      </c>
      <c r="E444" s="12">
        <v>0</v>
      </c>
      <c r="F444" s="283">
        <v>0</v>
      </c>
      <c r="G444" s="283">
        <v>0</v>
      </c>
      <c r="H444" s="219">
        <v>3120</v>
      </c>
      <c r="I444" s="12">
        <v>0</v>
      </c>
      <c r="J444" s="12">
        <v>0</v>
      </c>
      <c r="K444" s="208"/>
    </row>
    <row r="445" spans="1:11" outlineLevel="1">
      <c r="A445" s="84"/>
      <c r="B445" s="108"/>
      <c r="C445" s="133" t="s">
        <v>98</v>
      </c>
      <c r="D445" s="196">
        <f t="shared" ref="D445:J445" si="84">SUM(D441:D444)</f>
        <v>14341</v>
      </c>
      <c r="E445" s="196">
        <f t="shared" si="84"/>
        <v>7774</v>
      </c>
      <c r="F445" s="196">
        <f t="shared" si="84"/>
        <v>16260</v>
      </c>
      <c r="G445" s="196">
        <f t="shared" si="84"/>
        <v>13400</v>
      </c>
      <c r="H445" s="196">
        <f t="shared" si="84"/>
        <v>19670</v>
      </c>
      <c r="I445" s="196">
        <f t="shared" si="84"/>
        <v>16550</v>
      </c>
      <c r="J445" s="196">
        <f t="shared" si="84"/>
        <v>16550</v>
      </c>
      <c r="K445" s="208"/>
    </row>
    <row r="446" spans="1:11" outlineLevel="1">
      <c r="A446" s="84"/>
      <c r="B446" s="108"/>
      <c r="C446" s="82"/>
      <c r="D446" s="204"/>
      <c r="E446" s="204"/>
      <c r="F446" s="204"/>
      <c r="G446" s="204"/>
      <c r="H446" s="204"/>
      <c r="I446" s="204"/>
      <c r="J446" s="204"/>
      <c r="K446" s="208"/>
    </row>
    <row r="447" spans="1:11" outlineLevel="1">
      <c r="A447" s="84"/>
      <c r="B447" s="134">
        <v>620</v>
      </c>
      <c r="C447" s="139" t="s">
        <v>110</v>
      </c>
      <c r="D447" s="204"/>
      <c r="E447" s="204"/>
      <c r="F447" s="204"/>
      <c r="G447" s="204"/>
      <c r="H447" s="204"/>
      <c r="I447" s="204"/>
      <c r="J447" s="204"/>
      <c r="K447" s="208"/>
    </row>
    <row r="448" spans="1:11" outlineLevel="1">
      <c r="A448" s="84"/>
      <c r="B448" s="102">
        <v>621</v>
      </c>
      <c r="C448" s="102" t="s">
        <v>93</v>
      </c>
      <c r="D448" s="12">
        <v>1415</v>
      </c>
      <c r="E448" s="12">
        <v>734</v>
      </c>
      <c r="F448" s="283">
        <v>1750</v>
      </c>
      <c r="G448" s="283">
        <v>1340</v>
      </c>
      <c r="H448" s="219">
        <v>1970</v>
      </c>
      <c r="I448" s="12">
        <v>1660</v>
      </c>
      <c r="J448" s="12">
        <v>1660</v>
      </c>
      <c r="K448" s="208"/>
    </row>
    <row r="449" spans="1:11" outlineLevel="1">
      <c r="A449" s="84"/>
      <c r="B449" s="96">
        <v>625001</v>
      </c>
      <c r="C449" s="102" t="s">
        <v>27</v>
      </c>
      <c r="D449" s="12">
        <v>202</v>
      </c>
      <c r="E449" s="12">
        <v>108</v>
      </c>
      <c r="F449" s="283">
        <v>240</v>
      </c>
      <c r="G449" s="283">
        <v>190</v>
      </c>
      <c r="H449" s="219">
        <v>280</v>
      </c>
      <c r="I449" s="12">
        <v>230</v>
      </c>
      <c r="J449" s="12">
        <v>230</v>
      </c>
      <c r="K449" s="208"/>
    </row>
    <row r="450" spans="1:11" outlineLevel="1">
      <c r="A450" s="84"/>
      <c r="B450" s="96">
        <v>625002</v>
      </c>
      <c r="C450" s="102" t="s">
        <v>28</v>
      </c>
      <c r="D450" s="12">
        <v>2024</v>
      </c>
      <c r="E450" s="12">
        <v>1082</v>
      </c>
      <c r="F450" s="283">
        <v>2440</v>
      </c>
      <c r="G450" s="283">
        <v>1880</v>
      </c>
      <c r="H450" s="219">
        <v>2800</v>
      </c>
      <c r="I450" s="12">
        <v>2300</v>
      </c>
      <c r="J450" s="12">
        <v>2300</v>
      </c>
      <c r="K450" s="208"/>
    </row>
    <row r="451" spans="1:11" outlineLevel="1">
      <c r="A451" s="84"/>
      <c r="B451" s="96">
        <v>625003</v>
      </c>
      <c r="C451" s="102" t="s">
        <v>29</v>
      </c>
      <c r="D451" s="12">
        <v>115</v>
      </c>
      <c r="E451" s="12">
        <v>62</v>
      </c>
      <c r="F451" s="283">
        <v>140</v>
      </c>
      <c r="G451" s="283">
        <v>110</v>
      </c>
      <c r="H451" s="219">
        <v>160</v>
      </c>
      <c r="I451" s="12">
        <v>130</v>
      </c>
      <c r="J451" s="12">
        <v>130</v>
      </c>
      <c r="K451" s="208"/>
    </row>
    <row r="452" spans="1:11" outlineLevel="1">
      <c r="A452" s="84"/>
      <c r="B452" s="96">
        <v>625004</v>
      </c>
      <c r="C452" s="102" t="s">
        <v>30</v>
      </c>
      <c r="D452" s="12">
        <v>0</v>
      </c>
      <c r="E452" s="12">
        <v>0</v>
      </c>
      <c r="F452" s="283">
        <v>0</v>
      </c>
      <c r="G452" s="283">
        <v>0</v>
      </c>
      <c r="H452" s="219">
        <v>0</v>
      </c>
      <c r="I452" s="12">
        <v>500</v>
      </c>
      <c r="J452" s="12">
        <v>500</v>
      </c>
      <c r="K452" s="208"/>
    </row>
    <row r="453" spans="1:11" outlineLevel="1">
      <c r="A453" s="84"/>
      <c r="B453" s="96">
        <v>625005</v>
      </c>
      <c r="C453" s="102" t="s">
        <v>31</v>
      </c>
      <c r="D453" s="12">
        <v>0</v>
      </c>
      <c r="E453" s="12">
        <v>0</v>
      </c>
      <c r="F453" s="283">
        <v>0</v>
      </c>
      <c r="G453" s="283">
        <v>0</v>
      </c>
      <c r="H453" s="219">
        <v>0</v>
      </c>
      <c r="I453" s="12">
        <v>170</v>
      </c>
      <c r="J453" s="12">
        <v>170</v>
      </c>
      <c r="K453" s="208"/>
    </row>
    <row r="454" spans="1:11" outlineLevel="1">
      <c r="A454" s="84"/>
      <c r="B454" s="96">
        <v>625007</v>
      </c>
      <c r="C454" s="97" t="s">
        <v>96</v>
      </c>
      <c r="D454" s="12">
        <v>686</v>
      </c>
      <c r="E454" s="12">
        <v>367</v>
      </c>
      <c r="F454" s="283">
        <v>840</v>
      </c>
      <c r="G454" s="283">
        <v>640</v>
      </c>
      <c r="H454" s="219">
        <v>940</v>
      </c>
      <c r="I454" s="12">
        <v>790</v>
      </c>
      <c r="J454" s="12">
        <v>790</v>
      </c>
      <c r="K454" s="208"/>
    </row>
    <row r="455" spans="1:11" outlineLevel="1">
      <c r="A455" s="84"/>
      <c r="B455" s="87">
        <v>627</v>
      </c>
      <c r="C455" s="98" t="s">
        <v>97</v>
      </c>
      <c r="D455" s="12">
        <v>180</v>
      </c>
      <c r="E455" s="12">
        <v>105</v>
      </c>
      <c r="F455" s="283">
        <v>180</v>
      </c>
      <c r="G455" s="283">
        <v>170</v>
      </c>
      <c r="H455" s="219">
        <v>180</v>
      </c>
      <c r="I455" s="12">
        <v>180</v>
      </c>
      <c r="J455" s="12">
        <v>180</v>
      </c>
      <c r="K455" s="208"/>
    </row>
    <row r="456" spans="1:11" outlineLevel="1">
      <c r="A456" s="84"/>
      <c r="B456" s="104"/>
      <c r="C456" s="133" t="s">
        <v>98</v>
      </c>
      <c r="D456" s="196">
        <f t="shared" ref="D456:I456" si="85">SUM(D448:D455)</f>
        <v>4622</v>
      </c>
      <c r="E456" s="196">
        <f t="shared" si="85"/>
        <v>2458</v>
      </c>
      <c r="F456" s="196">
        <f t="shared" si="85"/>
        <v>5590</v>
      </c>
      <c r="G456" s="196">
        <f t="shared" si="85"/>
        <v>4330</v>
      </c>
      <c r="H456" s="196">
        <f t="shared" si="85"/>
        <v>6330</v>
      </c>
      <c r="I456" s="196">
        <f t="shared" si="85"/>
        <v>5960</v>
      </c>
      <c r="J456" s="196">
        <f>SUM(J448:J455)</f>
        <v>5960</v>
      </c>
      <c r="K456" s="208"/>
    </row>
    <row r="457" spans="1:11" outlineLevel="1">
      <c r="A457" s="84"/>
      <c r="B457" s="104"/>
      <c r="C457" s="82"/>
      <c r="D457" s="204"/>
      <c r="E457" s="204"/>
      <c r="F457" s="204"/>
      <c r="G457" s="204"/>
      <c r="H457" s="204"/>
      <c r="I457" s="204"/>
      <c r="J457" s="204"/>
      <c r="K457" s="208"/>
    </row>
    <row r="458" spans="1:11" outlineLevel="1">
      <c r="A458" s="84"/>
      <c r="B458" s="134">
        <v>635</v>
      </c>
      <c r="C458" s="134" t="s">
        <v>20</v>
      </c>
      <c r="D458" s="204"/>
      <c r="E458" s="204"/>
      <c r="F458" s="204"/>
      <c r="G458" s="204"/>
      <c r="H458" s="204"/>
      <c r="I458" s="204"/>
      <c r="J458" s="204"/>
      <c r="K458" s="208"/>
    </row>
    <row r="459" spans="1:11" outlineLevel="1">
      <c r="A459" s="84"/>
      <c r="B459" s="87">
        <v>635005</v>
      </c>
      <c r="C459" s="98" t="s">
        <v>125</v>
      </c>
      <c r="D459" s="12">
        <v>4657</v>
      </c>
      <c r="E459" s="12">
        <v>1513</v>
      </c>
      <c r="F459" s="283">
        <v>3000</v>
      </c>
      <c r="G459" s="283">
        <v>12000</v>
      </c>
      <c r="H459" s="219">
        <v>5000</v>
      </c>
      <c r="I459" s="12">
        <v>5000</v>
      </c>
      <c r="J459" s="12">
        <v>5000</v>
      </c>
      <c r="K459" s="208"/>
    </row>
    <row r="460" spans="1:11" outlineLevel="1">
      <c r="A460" s="84"/>
      <c r="B460" s="279">
        <v>633004</v>
      </c>
      <c r="C460" s="87" t="s">
        <v>198</v>
      </c>
      <c r="D460" s="12">
        <v>0</v>
      </c>
      <c r="E460" s="12">
        <v>643</v>
      </c>
      <c r="F460" s="283">
        <v>0</v>
      </c>
      <c r="G460" s="283">
        <v>200</v>
      </c>
      <c r="H460" s="219">
        <v>200</v>
      </c>
      <c r="I460" s="12">
        <v>200</v>
      </c>
      <c r="J460" s="12">
        <v>200</v>
      </c>
      <c r="K460" s="208"/>
    </row>
    <row r="461" spans="1:11" outlineLevel="1">
      <c r="A461" s="84"/>
      <c r="B461" s="86"/>
      <c r="C461" s="133" t="s">
        <v>98</v>
      </c>
      <c r="D461" s="196">
        <f t="shared" ref="D461" si="86">SUM(D459:D459)</f>
        <v>4657</v>
      </c>
      <c r="E461" s="196">
        <f>SUM(E459:E460)</f>
        <v>2156</v>
      </c>
      <c r="F461" s="196">
        <f t="shared" ref="F461:J461" si="87">SUM(F459:F460)</f>
        <v>3000</v>
      </c>
      <c r="G461" s="196">
        <f t="shared" si="87"/>
        <v>12200</v>
      </c>
      <c r="H461" s="196">
        <f t="shared" si="87"/>
        <v>5200</v>
      </c>
      <c r="I461" s="196">
        <f t="shared" si="87"/>
        <v>5200</v>
      </c>
      <c r="J461" s="196">
        <f t="shared" si="87"/>
        <v>5200</v>
      </c>
      <c r="K461" s="208"/>
    </row>
    <row r="462" spans="1:11" ht="13.5" outlineLevel="1" thickBot="1">
      <c r="A462" s="84"/>
      <c r="B462" s="84"/>
      <c r="C462" s="93"/>
      <c r="D462" s="204"/>
      <c r="E462" s="204"/>
      <c r="F462" s="204"/>
      <c r="G462" s="204"/>
      <c r="H462" s="204"/>
      <c r="I462" s="204"/>
      <c r="J462" s="204"/>
      <c r="K462" s="208"/>
    </row>
    <row r="463" spans="1:11" ht="13.5" outlineLevel="1" thickBot="1">
      <c r="A463" s="69" t="s">
        <v>245</v>
      </c>
      <c r="B463" s="73"/>
      <c r="C463" s="72"/>
      <c r="D463" s="48">
        <f t="shared" ref="D463:J463" si="88">D467+D478+D483+D488+D494+D504</f>
        <v>51137</v>
      </c>
      <c r="E463" s="48">
        <f t="shared" si="88"/>
        <v>44996</v>
      </c>
      <c r="F463" s="48">
        <f t="shared" si="88"/>
        <v>60620</v>
      </c>
      <c r="G463" s="48">
        <f t="shared" si="88"/>
        <v>48920</v>
      </c>
      <c r="H463" s="48">
        <f t="shared" si="88"/>
        <v>62210</v>
      </c>
      <c r="I463" s="48">
        <f t="shared" si="88"/>
        <v>51710</v>
      </c>
      <c r="J463" s="48">
        <f t="shared" si="88"/>
        <v>52210</v>
      </c>
      <c r="K463" s="208"/>
    </row>
    <row r="464" spans="1:11" outlineLevel="1">
      <c r="A464" s="84"/>
      <c r="B464" s="102">
        <v>611</v>
      </c>
      <c r="C464" s="98" t="s">
        <v>187</v>
      </c>
      <c r="D464" s="12">
        <v>12956</v>
      </c>
      <c r="E464" s="12">
        <v>14116</v>
      </c>
      <c r="F464" s="283">
        <v>13200</v>
      </c>
      <c r="G464" s="283">
        <v>13200</v>
      </c>
      <c r="H464" s="219">
        <v>13800</v>
      </c>
      <c r="I464" s="12">
        <v>13800</v>
      </c>
      <c r="J464" s="12">
        <v>13800</v>
      </c>
      <c r="K464" s="208"/>
    </row>
    <row r="465" spans="1:11" outlineLevel="1">
      <c r="A465" s="84"/>
      <c r="B465" s="102">
        <v>612</v>
      </c>
      <c r="C465" s="212" t="s">
        <v>122</v>
      </c>
      <c r="D465" s="12">
        <v>1125</v>
      </c>
      <c r="E465" s="12">
        <v>1080</v>
      </c>
      <c r="F465" s="283">
        <v>1500</v>
      </c>
      <c r="G465" s="283">
        <v>1500</v>
      </c>
      <c r="H465" s="219">
        <v>2100</v>
      </c>
      <c r="I465" s="12">
        <v>2100</v>
      </c>
      <c r="J465" s="12">
        <v>2100</v>
      </c>
      <c r="K465" s="208"/>
    </row>
    <row r="466" spans="1:11" outlineLevel="1">
      <c r="A466" s="84"/>
      <c r="B466" s="102">
        <v>614</v>
      </c>
      <c r="C466" s="212" t="s">
        <v>192</v>
      </c>
      <c r="D466" s="12">
        <v>750</v>
      </c>
      <c r="E466" s="12">
        <v>780</v>
      </c>
      <c r="F466" s="283">
        <v>0</v>
      </c>
      <c r="G466" s="283">
        <v>600</v>
      </c>
      <c r="H466" s="219">
        <v>0</v>
      </c>
      <c r="I466" s="12">
        <v>0</v>
      </c>
      <c r="J466" s="12">
        <v>0</v>
      </c>
      <c r="K466" s="208"/>
    </row>
    <row r="467" spans="1:11" outlineLevel="1">
      <c r="A467" s="84"/>
      <c r="B467" s="108"/>
      <c r="C467" s="133" t="s">
        <v>98</v>
      </c>
      <c r="D467" s="196">
        <f t="shared" ref="D467:J467" si="89">SUM(D464:D466)</f>
        <v>14831</v>
      </c>
      <c r="E467" s="196">
        <f t="shared" si="89"/>
        <v>15976</v>
      </c>
      <c r="F467" s="196">
        <f t="shared" si="89"/>
        <v>14700</v>
      </c>
      <c r="G467" s="196">
        <f t="shared" si="89"/>
        <v>15300</v>
      </c>
      <c r="H467" s="196">
        <f t="shared" si="89"/>
        <v>15900</v>
      </c>
      <c r="I467" s="196">
        <f t="shared" si="89"/>
        <v>15900</v>
      </c>
      <c r="J467" s="196">
        <f t="shared" si="89"/>
        <v>15900</v>
      </c>
      <c r="K467" s="208"/>
    </row>
    <row r="468" spans="1:11" outlineLevel="1">
      <c r="A468" s="84"/>
      <c r="B468" s="108"/>
      <c r="C468" s="82"/>
      <c r="D468" s="204"/>
      <c r="E468" s="204"/>
      <c r="F468" s="204"/>
      <c r="G468" s="204"/>
      <c r="H468" s="204"/>
      <c r="I468" s="204"/>
      <c r="J468" s="204"/>
      <c r="K468" s="208"/>
    </row>
    <row r="469" spans="1:11" outlineLevel="1">
      <c r="A469" s="84"/>
      <c r="B469" s="134">
        <v>620</v>
      </c>
      <c r="C469" s="139" t="s">
        <v>110</v>
      </c>
      <c r="D469" s="204"/>
      <c r="E469" s="204"/>
      <c r="F469" s="204"/>
      <c r="G469" s="204"/>
      <c r="H469" s="204"/>
      <c r="I469" s="204"/>
      <c r="J469" s="204"/>
      <c r="K469" s="208"/>
    </row>
    <row r="470" spans="1:11" outlineLevel="1">
      <c r="A470" s="84"/>
      <c r="B470" s="102">
        <v>621</v>
      </c>
      <c r="C470" s="102" t="s">
        <v>160</v>
      </c>
      <c r="D470" s="12">
        <v>1463</v>
      </c>
      <c r="E470" s="12">
        <v>1581</v>
      </c>
      <c r="F470" s="283">
        <v>1480</v>
      </c>
      <c r="G470" s="283">
        <v>1480</v>
      </c>
      <c r="H470" s="219">
        <v>1590</v>
      </c>
      <c r="I470" s="12">
        <v>1590</v>
      </c>
      <c r="J470" s="12">
        <v>1590</v>
      </c>
      <c r="K470" s="208"/>
    </row>
    <row r="471" spans="1:11" outlineLevel="1">
      <c r="A471" s="84"/>
      <c r="B471" s="96">
        <v>625001</v>
      </c>
      <c r="C471" s="102" t="s">
        <v>27</v>
      </c>
      <c r="D471" s="12">
        <v>209</v>
      </c>
      <c r="E471" s="12">
        <v>226</v>
      </c>
      <c r="F471" s="283">
        <v>210</v>
      </c>
      <c r="G471" s="283">
        <v>210</v>
      </c>
      <c r="H471" s="219">
        <v>230</v>
      </c>
      <c r="I471" s="12">
        <v>230</v>
      </c>
      <c r="J471" s="12">
        <v>230</v>
      </c>
      <c r="K471" s="208"/>
    </row>
    <row r="472" spans="1:11" outlineLevel="1">
      <c r="A472" s="84"/>
      <c r="B472" s="96">
        <v>625002</v>
      </c>
      <c r="C472" s="102" t="s">
        <v>28</v>
      </c>
      <c r="D472" s="12">
        <v>2092</v>
      </c>
      <c r="E472" s="12">
        <v>2258</v>
      </c>
      <c r="F472" s="283">
        <v>2080</v>
      </c>
      <c r="G472" s="283">
        <v>2080</v>
      </c>
      <c r="H472" s="219">
        <v>2230</v>
      </c>
      <c r="I472" s="12">
        <v>2230</v>
      </c>
      <c r="J472" s="12">
        <v>2230</v>
      </c>
      <c r="K472" s="208"/>
    </row>
    <row r="473" spans="1:11" outlineLevel="1">
      <c r="A473" s="84"/>
      <c r="B473" s="96">
        <v>625003</v>
      </c>
      <c r="C473" s="102" t="s">
        <v>29</v>
      </c>
      <c r="D473" s="12">
        <v>120</v>
      </c>
      <c r="E473" s="12">
        <v>129</v>
      </c>
      <c r="F473" s="283">
        <v>120</v>
      </c>
      <c r="G473" s="283">
        <v>120</v>
      </c>
      <c r="H473" s="219">
        <v>130</v>
      </c>
      <c r="I473" s="12">
        <v>130</v>
      </c>
      <c r="J473" s="12">
        <v>130</v>
      </c>
      <c r="K473" s="208"/>
    </row>
    <row r="474" spans="1:11" outlineLevel="1">
      <c r="A474" s="84"/>
      <c r="B474" s="96">
        <v>625004</v>
      </c>
      <c r="C474" s="102" t="s">
        <v>30</v>
      </c>
      <c r="D474" s="12">
        <v>448</v>
      </c>
      <c r="E474" s="12">
        <v>484</v>
      </c>
      <c r="F474" s="283">
        <v>450</v>
      </c>
      <c r="G474" s="283">
        <v>450</v>
      </c>
      <c r="H474" s="219">
        <v>480</v>
      </c>
      <c r="I474" s="12">
        <v>480</v>
      </c>
      <c r="J474" s="12">
        <v>480</v>
      </c>
      <c r="K474" s="208"/>
    </row>
    <row r="475" spans="1:11" outlineLevel="1">
      <c r="A475" s="84"/>
      <c r="B475" s="96">
        <v>625005</v>
      </c>
      <c r="C475" s="102" t="s">
        <v>31</v>
      </c>
      <c r="D475" s="12">
        <v>149</v>
      </c>
      <c r="E475" s="12">
        <v>160</v>
      </c>
      <c r="F475" s="283">
        <v>150</v>
      </c>
      <c r="G475" s="283">
        <v>150</v>
      </c>
      <c r="H475" s="219">
        <v>160</v>
      </c>
      <c r="I475" s="12">
        <v>160</v>
      </c>
      <c r="J475" s="12">
        <v>160</v>
      </c>
      <c r="K475" s="208"/>
    </row>
    <row r="476" spans="1:11" outlineLevel="1">
      <c r="A476" s="84"/>
      <c r="B476" s="96">
        <v>625007</v>
      </c>
      <c r="C476" s="97" t="s">
        <v>96</v>
      </c>
      <c r="D476" s="12">
        <v>710</v>
      </c>
      <c r="E476" s="12">
        <v>766</v>
      </c>
      <c r="F476" s="283">
        <v>700</v>
      </c>
      <c r="G476" s="283">
        <v>700</v>
      </c>
      <c r="H476" s="219">
        <v>760</v>
      </c>
      <c r="I476" s="12">
        <v>760</v>
      </c>
      <c r="J476" s="12">
        <v>760</v>
      </c>
      <c r="K476" s="208"/>
    </row>
    <row r="477" spans="1:11" outlineLevel="1">
      <c r="A477" s="84"/>
      <c r="B477" s="237">
        <v>627</v>
      </c>
      <c r="C477" s="212" t="s">
        <v>297</v>
      </c>
      <c r="D477" s="12">
        <v>180</v>
      </c>
      <c r="E477" s="12">
        <v>180</v>
      </c>
      <c r="F477" s="283">
        <v>180</v>
      </c>
      <c r="G477" s="283">
        <v>180</v>
      </c>
      <c r="H477" s="219">
        <v>180</v>
      </c>
      <c r="I477" s="12">
        <v>180</v>
      </c>
      <c r="J477" s="12">
        <v>180</v>
      </c>
      <c r="K477" s="208"/>
    </row>
    <row r="478" spans="1:11" outlineLevel="1">
      <c r="A478" s="84"/>
      <c r="B478" s="104"/>
      <c r="C478" s="133" t="s">
        <v>98</v>
      </c>
      <c r="D478" s="196">
        <f t="shared" ref="D478:J478" si="90">SUM(D470:D477)</f>
        <v>5371</v>
      </c>
      <c r="E478" s="196">
        <f t="shared" si="90"/>
        <v>5784</v>
      </c>
      <c r="F478" s="196">
        <f t="shared" si="90"/>
        <v>5370</v>
      </c>
      <c r="G478" s="196">
        <f t="shared" si="90"/>
        <v>5370</v>
      </c>
      <c r="H478" s="196">
        <f t="shared" si="90"/>
        <v>5760</v>
      </c>
      <c r="I478" s="196">
        <f t="shared" si="90"/>
        <v>5760</v>
      </c>
      <c r="J478" s="196">
        <f t="shared" si="90"/>
        <v>5760</v>
      </c>
      <c r="K478" s="208"/>
    </row>
    <row r="479" spans="1:11" outlineLevel="1">
      <c r="A479" s="84"/>
      <c r="B479" s="104"/>
      <c r="C479" s="82"/>
      <c r="D479" s="204"/>
      <c r="E479" s="204"/>
      <c r="F479" s="204"/>
      <c r="G479" s="204"/>
      <c r="H479" s="204"/>
      <c r="I479" s="204"/>
      <c r="J479" s="204"/>
      <c r="K479" s="208"/>
    </row>
    <row r="480" spans="1:11" outlineLevel="1">
      <c r="A480" s="85"/>
      <c r="B480" s="134">
        <v>632</v>
      </c>
      <c r="C480" s="139" t="s">
        <v>18</v>
      </c>
      <c r="D480" s="204"/>
      <c r="E480" s="204"/>
      <c r="F480" s="204"/>
      <c r="G480" s="204"/>
      <c r="H480" s="204"/>
      <c r="I480" s="204"/>
      <c r="J480" s="204"/>
      <c r="K480" s="208"/>
    </row>
    <row r="481" spans="1:11" outlineLevel="1">
      <c r="A481" s="84"/>
      <c r="B481" s="92" t="s">
        <v>9</v>
      </c>
      <c r="C481" s="88" t="s">
        <v>32</v>
      </c>
      <c r="D481" s="12">
        <v>1410</v>
      </c>
      <c r="E481" s="12">
        <v>2200</v>
      </c>
      <c r="F481" s="283">
        <v>2200</v>
      </c>
      <c r="G481" s="283">
        <v>1650</v>
      </c>
      <c r="H481" s="219">
        <v>2200</v>
      </c>
      <c r="I481" s="12">
        <v>2200</v>
      </c>
      <c r="J481" s="12">
        <v>2200</v>
      </c>
      <c r="K481" s="208"/>
    </row>
    <row r="482" spans="1:11" outlineLevel="1">
      <c r="A482" s="84"/>
      <c r="B482" s="87">
        <v>632002</v>
      </c>
      <c r="C482" s="88" t="s">
        <v>161</v>
      </c>
      <c r="D482" s="12">
        <v>259</v>
      </c>
      <c r="E482" s="12">
        <v>344</v>
      </c>
      <c r="F482" s="283">
        <v>600</v>
      </c>
      <c r="G482" s="283">
        <v>300</v>
      </c>
      <c r="H482" s="219">
        <v>600</v>
      </c>
      <c r="I482" s="12">
        <v>600</v>
      </c>
      <c r="J482" s="12">
        <v>600</v>
      </c>
      <c r="K482" s="208"/>
    </row>
    <row r="483" spans="1:11" outlineLevel="1">
      <c r="A483" s="84"/>
      <c r="B483" s="84"/>
      <c r="C483" s="133" t="s">
        <v>98</v>
      </c>
      <c r="D483" s="201">
        <f t="shared" ref="D483:J483" si="91">SUM(D481:D482)</f>
        <v>1669</v>
      </c>
      <c r="E483" s="201">
        <f t="shared" si="91"/>
        <v>2544</v>
      </c>
      <c r="F483" s="201">
        <f t="shared" si="91"/>
        <v>2800</v>
      </c>
      <c r="G483" s="201">
        <f t="shared" si="91"/>
        <v>1950</v>
      </c>
      <c r="H483" s="201">
        <f t="shared" si="91"/>
        <v>2800</v>
      </c>
      <c r="I483" s="201">
        <f t="shared" si="91"/>
        <v>2800</v>
      </c>
      <c r="J483" s="201">
        <f t="shared" si="91"/>
        <v>2800</v>
      </c>
      <c r="K483" s="208"/>
    </row>
    <row r="484" spans="1:11" outlineLevel="1">
      <c r="A484" s="84"/>
      <c r="B484" s="84"/>
      <c r="C484" s="82"/>
      <c r="D484" s="204"/>
      <c r="E484" s="204"/>
      <c r="F484" s="204"/>
      <c r="G484" s="204"/>
      <c r="H484" s="204"/>
      <c r="I484" s="204"/>
      <c r="J484" s="204"/>
      <c r="K484" s="208"/>
    </row>
    <row r="485" spans="1:11" outlineLevel="1">
      <c r="A485" s="85"/>
      <c r="B485" s="134">
        <v>633</v>
      </c>
      <c r="C485" s="139" t="s">
        <v>149</v>
      </c>
      <c r="D485" s="204"/>
      <c r="E485" s="204"/>
      <c r="F485" s="204"/>
      <c r="G485" s="204"/>
      <c r="H485" s="204"/>
      <c r="I485" s="204"/>
      <c r="J485" s="204"/>
      <c r="K485" s="208"/>
    </row>
    <row r="486" spans="1:11" outlineLevel="1">
      <c r="A486" s="84"/>
      <c r="B486" s="87">
        <v>633006</v>
      </c>
      <c r="C486" s="88" t="s">
        <v>156</v>
      </c>
      <c r="D486" s="12">
        <v>89</v>
      </c>
      <c r="E486" s="12">
        <v>24</v>
      </c>
      <c r="F486" s="283">
        <v>500</v>
      </c>
      <c r="G486" s="283">
        <v>700</v>
      </c>
      <c r="H486" s="219">
        <v>500</v>
      </c>
      <c r="I486" s="12">
        <v>500</v>
      </c>
      <c r="J486" s="12">
        <v>500</v>
      </c>
      <c r="K486" s="208"/>
    </row>
    <row r="487" spans="1:11" outlineLevel="1">
      <c r="A487" s="84"/>
      <c r="B487" s="87">
        <v>633015</v>
      </c>
      <c r="C487" s="88" t="s">
        <v>113</v>
      </c>
      <c r="D487" s="12">
        <v>926</v>
      </c>
      <c r="E487" s="12">
        <v>410</v>
      </c>
      <c r="F487" s="283">
        <v>650</v>
      </c>
      <c r="G487" s="283">
        <v>600</v>
      </c>
      <c r="H487" s="219">
        <v>650</v>
      </c>
      <c r="I487" s="12">
        <v>650</v>
      </c>
      <c r="J487" s="12">
        <v>650</v>
      </c>
      <c r="K487" s="208"/>
    </row>
    <row r="488" spans="1:11" outlineLevel="1">
      <c r="A488" s="84"/>
      <c r="B488" s="86"/>
      <c r="C488" s="133" t="s">
        <v>98</v>
      </c>
      <c r="D488" s="196">
        <f t="shared" ref="D488:J488" si="92">SUM(D486:D487)</f>
        <v>1015</v>
      </c>
      <c r="E488" s="196">
        <f t="shared" si="92"/>
        <v>434</v>
      </c>
      <c r="F488" s="196">
        <f t="shared" si="92"/>
        <v>1150</v>
      </c>
      <c r="G488" s="196">
        <f t="shared" si="92"/>
        <v>1300</v>
      </c>
      <c r="H488" s="196">
        <f t="shared" si="92"/>
        <v>1150</v>
      </c>
      <c r="I488" s="196">
        <f t="shared" si="92"/>
        <v>1150</v>
      </c>
      <c r="J488" s="196">
        <f t="shared" si="92"/>
        <v>1150</v>
      </c>
      <c r="K488" s="208"/>
    </row>
    <row r="489" spans="1:11" outlineLevel="1">
      <c r="A489" s="84"/>
      <c r="B489" s="86"/>
      <c r="C489" s="82"/>
      <c r="D489" s="204"/>
      <c r="E489" s="204"/>
      <c r="F489" s="204"/>
      <c r="G489" s="204"/>
      <c r="H489" s="204"/>
      <c r="I489" s="204"/>
      <c r="J489" s="204"/>
      <c r="K489" s="208"/>
    </row>
    <row r="490" spans="1:11" outlineLevel="1">
      <c r="A490" s="85"/>
      <c r="B490" s="134">
        <v>635</v>
      </c>
      <c r="C490" s="134" t="s">
        <v>20</v>
      </c>
      <c r="D490" s="204"/>
      <c r="E490" s="204"/>
      <c r="F490" s="204"/>
      <c r="G490" s="204"/>
      <c r="H490" s="204"/>
      <c r="I490" s="204"/>
      <c r="J490" s="204"/>
      <c r="K490" s="208"/>
    </row>
    <row r="491" spans="1:11" outlineLevel="1">
      <c r="A491" s="84"/>
      <c r="B491" s="87">
        <v>635004</v>
      </c>
      <c r="C491" s="88" t="s">
        <v>150</v>
      </c>
      <c r="D491" s="12">
        <v>0</v>
      </c>
      <c r="E491" s="12">
        <v>0</v>
      </c>
      <c r="F491" s="283">
        <v>100</v>
      </c>
      <c r="G491" s="283">
        <v>0</v>
      </c>
      <c r="H491" s="219">
        <v>100</v>
      </c>
      <c r="I491" s="12">
        <v>100</v>
      </c>
      <c r="J491" s="12">
        <v>100</v>
      </c>
      <c r="K491" s="208"/>
    </row>
    <row r="492" spans="1:11" hidden="1" outlineLevel="1">
      <c r="A492" s="84"/>
      <c r="B492" s="86"/>
      <c r="C492" s="93"/>
      <c r="D492" s="12"/>
      <c r="E492" s="12"/>
      <c r="F492" s="283"/>
      <c r="G492" s="283"/>
      <c r="H492" s="219"/>
      <c r="I492" s="12"/>
      <c r="J492" s="12"/>
      <c r="K492" s="208"/>
    </row>
    <row r="493" spans="1:11" outlineLevel="1">
      <c r="A493" s="84"/>
      <c r="B493" s="87">
        <v>635006</v>
      </c>
      <c r="C493" s="163" t="s">
        <v>285</v>
      </c>
      <c r="D493" s="12">
        <v>0</v>
      </c>
      <c r="E493" s="12">
        <v>0</v>
      </c>
      <c r="F493" s="283">
        <v>1500</v>
      </c>
      <c r="G493" s="283">
        <v>0</v>
      </c>
      <c r="H493" s="219">
        <v>1500</v>
      </c>
      <c r="I493" s="12">
        <v>1000</v>
      </c>
      <c r="J493" s="12">
        <v>1500</v>
      </c>
      <c r="K493" s="208"/>
    </row>
    <row r="494" spans="1:11" outlineLevel="1">
      <c r="A494" s="84"/>
      <c r="B494" s="84"/>
      <c r="C494" s="133" t="s">
        <v>98</v>
      </c>
      <c r="D494" s="196">
        <f t="shared" ref="D494:J494" si="93">SUM(D491:D493)</f>
        <v>0</v>
      </c>
      <c r="E494" s="196">
        <f t="shared" si="93"/>
        <v>0</v>
      </c>
      <c r="F494" s="196">
        <f t="shared" si="93"/>
        <v>1600</v>
      </c>
      <c r="G494" s="196">
        <f t="shared" si="93"/>
        <v>0</v>
      </c>
      <c r="H494" s="196">
        <f t="shared" si="93"/>
        <v>1600</v>
      </c>
      <c r="I494" s="196">
        <f t="shared" si="93"/>
        <v>1100</v>
      </c>
      <c r="J494" s="196">
        <f t="shared" si="93"/>
        <v>1600</v>
      </c>
      <c r="K494" s="208"/>
    </row>
    <row r="495" spans="1:11" outlineLevel="1">
      <c r="A495" s="84"/>
      <c r="B495" s="84"/>
      <c r="C495" s="133"/>
      <c r="D495" s="204"/>
      <c r="E495" s="204"/>
      <c r="F495" s="204"/>
      <c r="G495" s="204"/>
      <c r="H495" s="204"/>
      <c r="I495" s="204"/>
      <c r="J495" s="204"/>
      <c r="K495" s="208"/>
    </row>
    <row r="496" spans="1:11" hidden="1" outlineLevel="1">
      <c r="A496" s="84"/>
      <c r="B496" s="134"/>
      <c r="C496" s="134"/>
      <c r="D496" s="204"/>
      <c r="E496" s="204"/>
      <c r="F496" s="204"/>
      <c r="G496" s="204"/>
      <c r="H496" s="204"/>
      <c r="I496" s="204"/>
      <c r="J496" s="204"/>
      <c r="K496" s="208"/>
    </row>
    <row r="497" spans="1:11" hidden="1" outlineLevel="1">
      <c r="A497" s="84"/>
      <c r="B497" s="87"/>
      <c r="C497" s="88"/>
      <c r="D497" s="204"/>
      <c r="E497" s="204"/>
      <c r="F497" s="204"/>
      <c r="G497" s="204"/>
      <c r="H497" s="204"/>
      <c r="I497" s="204"/>
      <c r="J497" s="204"/>
      <c r="K497" s="208"/>
    </row>
    <row r="498" spans="1:11" hidden="1" outlineLevel="1">
      <c r="A498" s="84"/>
      <c r="B498" s="86"/>
      <c r="C498" s="93"/>
      <c r="D498" s="204"/>
      <c r="E498" s="204"/>
      <c r="F498" s="204"/>
      <c r="G498" s="204"/>
      <c r="H498" s="204"/>
      <c r="I498" s="204"/>
      <c r="J498" s="204"/>
      <c r="K498" s="208"/>
    </row>
    <row r="499" spans="1:11" hidden="1" outlineLevel="1">
      <c r="A499" s="84"/>
      <c r="B499" s="84"/>
      <c r="C499" s="133"/>
      <c r="D499" s="204"/>
      <c r="E499" s="204"/>
      <c r="F499" s="204"/>
      <c r="G499" s="204"/>
      <c r="H499" s="204"/>
      <c r="I499" s="204"/>
      <c r="J499" s="204"/>
      <c r="K499" s="208"/>
    </row>
    <row r="500" spans="1:11" outlineLevel="1">
      <c r="A500" s="85"/>
      <c r="B500" s="134">
        <v>642</v>
      </c>
      <c r="C500" s="134" t="s">
        <v>151</v>
      </c>
      <c r="D500" s="204"/>
      <c r="E500" s="204"/>
      <c r="F500" s="204"/>
      <c r="G500" s="204"/>
      <c r="H500" s="204"/>
      <c r="I500" s="204"/>
      <c r="J500" s="204"/>
      <c r="K500" s="208"/>
    </row>
    <row r="501" spans="1:11" outlineLevel="1">
      <c r="A501" s="84"/>
      <c r="B501" s="87">
        <v>642001</v>
      </c>
      <c r="C501" s="88" t="s">
        <v>126</v>
      </c>
      <c r="D501" s="12">
        <v>18558</v>
      </c>
      <c r="E501" s="12">
        <v>9283</v>
      </c>
      <c r="F501" s="283">
        <v>15000</v>
      </c>
      <c r="G501" s="283">
        <v>15000</v>
      </c>
      <c r="H501" s="219">
        <v>15000</v>
      </c>
      <c r="I501" s="12">
        <v>15000</v>
      </c>
      <c r="J501" s="12">
        <v>15000</v>
      </c>
      <c r="K501" s="208"/>
    </row>
    <row r="502" spans="1:11" outlineLevel="1">
      <c r="A502" s="84"/>
      <c r="B502" s="87">
        <v>642006</v>
      </c>
      <c r="C502" s="88" t="s">
        <v>326</v>
      </c>
      <c r="D502" s="12">
        <v>9693</v>
      </c>
      <c r="E502" s="12">
        <v>10975</v>
      </c>
      <c r="F502" s="283">
        <v>10000</v>
      </c>
      <c r="G502" s="283">
        <v>10000</v>
      </c>
      <c r="H502" s="219">
        <v>10000</v>
      </c>
      <c r="I502" s="12">
        <v>10000</v>
      </c>
      <c r="J502" s="12">
        <v>10000</v>
      </c>
      <c r="K502" s="208"/>
    </row>
    <row r="503" spans="1:11" outlineLevel="1">
      <c r="A503" s="84"/>
      <c r="B503" s="87">
        <v>642007</v>
      </c>
      <c r="C503" s="88" t="s">
        <v>220</v>
      </c>
      <c r="D503" s="12">
        <v>0</v>
      </c>
      <c r="E503" s="12">
        <v>0</v>
      </c>
      <c r="F503" s="283">
        <v>10000</v>
      </c>
      <c r="G503" s="283">
        <v>0</v>
      </c>
      <c r="H503" s="219">
        <v>10000</v>
      </c>
      <c r="I503" s="12">
        <v>0</v>
      </c>
      <c r="J503" s="12">
        <v>0</v>
      </c>
      <c r="K503" s="208"/>
    </row>
    <row r="504" spans="1:11" outlineLevel="1">
      <c r="A504" s="84"/>
      <c r="B504" s="84"/>
      <c r="C504" s="133" t="s">
        <v>98</v>
      </c>
      <c r="D504" s="196">
        <f t="shared" ref="D504:J504" si="94">SUM(D501:D503)</f>
        <v>28251</v>
      </c>
      <c r="E504" s="196">
        <f t="shared" si="94"/>
        <v>20258</v>
      </c>
      <c r="F504" s="196">
        <f t="shared" si="94"/>
        <v>35000</v>
      </c>
      <c r="G504" s="196">
        <f t="shared" si="94"/>
        <v>25000</v>
      </c>
      <c r="H504" s="196">
        <f t="shared" si="94"/>
        <v>35000</v>
      </c>
      <c r="I504" s="196">
        <f t="shared" si="94"/>
        <v>25000</v>
      </c>
      <c r="J504" s="196">
        <f t="shared" si="94"/>
        <v>25000</v>
      </c>
      <c r="K504" s="208"/>
    </row>
    <row r="505" spans="1:11" ht="13.5" outlineLevel="1" thickBot="1">
      <c r="A505" s="84"/>
      <c r="B505" s="84"/>
      <c r="C505" s="93"/>
      <c r="D505" s="204"/>
      <c r="E505" s="204"/>
      <c r="F505" s="204"/>
      <c r="G505" s="204"/>
      <c r="H505" s="204"/>
      <c r="I505" s="204"/>
      <c r="J505" s="204"/>
      <c r="K505" s="208"/>
    </row>
    <row r="506" spans="1:11" ht="13.5" outlineLevel="1" thickBot="1">
      <c r="A506" s="69" t="s">
        <v>69</v>
      </c>
      <c r="B506" s="73"/>
      <c r="C506" s="72"/>
      <c r="D506" s="47">
        <f t="shared" ref="D506:J506" si="95">D509</f>
        <v>0</v>
      </c>
      <c r="E506" s="47">
        <f t="shared" si="95"/>
        <v>300</v>
      </c>
      <c r="F506" s="47">
        <f t="shared" si="95"/>
        <v>360</v>
      </c>
      <c r="G506" s="47">
        <f t="shared" si="95"/>
        <v>300</v>
      </c>
      <c r="H506" s="47">
        <f t="shared" si="95"/>
        <v>300</v>
      </c>
      <c r="I506" s="47">
        <f t="shared" si="95"/>
        <v>300</v>
      </c>
      <c r="J506" s="47">
        <f t="shared" si="95"/>
        <v>300</v>
      </c>
      <c r="K506" s="208"/>
    </row>
    <row r="507" spans="1:11" outlineLevel="1">
      <c r="A507" s="85"/>
      <c r="B507" s="134">
        <v>637</v>
      </c>
      <c r="C507" s="134" t="s">
        <v>21</v>
      </c>
      <c r="D507" s="204"/>
      <c r="E507" s="204"/>
      <c r="F507" s="204"/>
      <c r="G507" s="204"/>
      <c r="H507" s="204"/>
      <c r="I507" s="204"/>
      <c r="J507" s="204"/>
      <c r="K507" s="208"/>
    </row>
    <row r="508" spans="1:11" outlineLevel="1">
      <c r="A508" s="85"/>
      <c r="B508" s="87">
        <v>637027</v>
      </c>
      <c r="C508" s="88" t="s">
        <v>221</v>
      </c>
      <c r="D508" s="12">
        <v>0</v>
      </c>
      <c r="E508" s="12">
        <v>300</v>
      </c>
      <c r="F508" s="283">
        <v>360</v>
      </c>
      <c r="G508" s="283">
        <v>300</v>
      </c>
      <c r="H508" s="219">
        <v>300</v>
      </c>
      <c r="I508" s="12">
        <v>300</v>
      </c>
      <c r="J508" s="12">
        <v>300</v>
      </c>
      <c r="K508" s="208"/>
    </row>
    <row r="509" spans="1:11" outlineLevel="1">
      <c r="A509" s="84"/>
      <c r="B509" s="86"/>
      <c r="C509" s="133" t="s">
        <v>98</v>
      </c>
      <c r="D509" s="196">
        <f t="shared" ref="D509:J509" si="96">SUM(D508)</f>
        <v>0</v>
      </c>
      <c r="E509" s="196">
        <f t="shared" si="96"/>
        <v>300</v>
      </c>
      <c r="F509" s="196">
        <f t="shared" si="96"/>
        <v>360</v>
      </c>
      <c r="G509" s="196">
        <f t="shared" si="96"/>
        <v>300</v>
      </c>
      <c r="H509" s="196">
        <f t="shared" si="96"/>
        <v>300</v>
      </c>
      <c r="I509" s="196">
        <f t="shared" si="96"/>
        <v>300</v>
      </c>
      <c r="J509" s="196">
        <f t="shared" si="96"/>
        <v>300</v>
      </c>
      <c r="K509" s="208"/>
    </row>
    <row r="510" spans="1:11" ht="13.5" outlineLevel="1" thickBot="1">
      <c r="A510" s="84"/>
      <c r="B510" s="86"/>
      <c r="C510" s="93"/>
      <c r="D510" s="204"/>
      <c r="E510" s="204"/>
      <c r="F510" s="204"/>
      <c r="G510" s="204"/>
      <c r="H510" s="204"/>
      <c r="I510" s="204"/>
      <c r="J510" s="204"/>
      <c r="K510" s="208"/>
    </row>
    <row r="511" spans="1:11" ht="13.5" outlineLevel="1" thickBot="1">
      <c r="A511" s="69" t="s">
        <v>127</v>
      </c>
      <c r="B511" s="73"/>
      <c r="C511" s="72"/>
      <c r="D511" s="47">
        <f t="shared" ref="D511:J511" si="97">D514</f>
        <v>9661</v>
      </c>
      <c r="E511" s="47">
        <f t="shared" si="97"/>
        <v>2620</v>
      </c>
      <c r="F511" s="47">
        <f t="shared" si="97"/>
        <v>10000</v>
      </c>
      <c r="G511" s="47">
        <f t="shared" si="97"/>
        <v>7000</v>
      </c>
      <c r="H511" s="47">
        <f t="shared" si="97"/>
        <v>10000</v>
      </c>
      <c r="I511" s="47">
        <f t="shared" si="97"/>
        <v>10000</v>
      </c>
      <c r="J511" s="47">
        <f t="shared" si="97"/>
        <v>10000</v>
      </c>
      <c r="K511" s="208"/>
    </row>
    <row r="512" spans="1:11" outlineLevel="1">
      <c r="A512" s="85"/>
      <c r="B512" s="134">
        <v>637</v>
      </c>
      <c r="C512" s="134" t="s">
        <v>21</v>
      </c>
      <c r="D512" s="204"/>
      <c r="E512" s="204"/>
      <c r="F512" s="204"/>
      <c r="G512" s="204"/>
      <c r="H512" s="204"/>
      <c r="I512" s="204"/>
      <c r="J512" s="204"/>
      <c r="K512" s="208"/>
    </row>
    <row r="513" spans="1:11" outlineLevel="1">
      <c r="A513" s="85"/>
      <c r="B513" s="87">
        <v>637002</v>
      </c>
      <c r="C513" s="88" t="s">
        <v>286</v>
      </c>
      <c r="D513" s="12">
        <v>9661</v>
      </c>
      <c r="E513" s="12">
        <v>2620</v>
      </c>
      <c r="F513" s="283">
        <v>10000</v>
      </c>
      <c r="G513" s="283">
        <v>7000</v>
      </c>
      <c r="H513" s="219">
        <v>10000</v>
      </c>
      <c r="I513" s="12">
        <v>10000</v>
      </c>
      <c r="J513" s="12">
        <v>10000</v>
      </c>
      <c r="K513" s="208"/>
    </row>
    <row r="514" spans="1:11" outlineLevel="1">
      <c r="A514" s="84"/>
      <c r="B514" s="86"/>
      <c r="C514" s="133" t="s">
        <v>98</v>
      </c>
      <c r="D514" s="196">
        <f t="shared" ref="D514:J514" si="98">SUM(D513)</f>
        <v>9661</v>
      </c>
      <c r="E514" s="196">
        <f t="shared" si="98"/>
        <v>2620</v>
      </c>
      <c r="F514" s="196">
        <f t="shared" si="98"/>
        <v>10000</v>
      </c>
      <c r="G514" s="196">
        <f t="shared" si="98"/>
        <v>7000</v>
      </c>
      <c r="H514" s="196">
        <f t="shared" si="98"/>
        <v>10000</v>
      </c>
      <c r="I514" s="196">
        <f t="shared" si="98"/>
        <v>10000</v>
      </c>
      <c r="J514" s="196">
        <f t="shared" si="98"/>
        <v>10000</v>
      </c>
      <c r="K514" s="208"/>
    </row>
    <row r="515" spans="1:11" ht="13.5" outlineLevel="1" thickBot="1">
      <c r="A515" s="84"/>
      <c r="B515" s="86"/>
      <c r="C515" s="93"/>
      <c r="D515" s="204"/>
      <c r="E515" s="204"/>
      <c r="F515" s="204"/>
      <c r="G515" s="204"/>
      <c r="H515" s="204"/>
      <c r="I515" s="204"/>
      <c r="J515" s="204"/>
      <c r="K515" s="208"/>
    </row>
    <row r="516" spans="1:11" ht="13.5" outlineLevel="1" thickBot="1">
      <c r="A516" s="69" t="s">
        <v>70</v>
      </c>
      <c r="B516" s="58"/>
      <c r="C516" s="59"/>
      <c r="D516" s="48">
        <f t="shared" ref="D516:J516" si="99">D525</f>
        <v>540796</v>
      </c>
      <c r="E516" s="48">
        <f>E525</f>
        <v>627889</v>
      </c>
      <c r="F516" s="48">
        <f t="shared" si="99"/>
        <v>668470</v>
      </c>
      <c r="G516" s="48">
        <f t="shared" si="99"/>
        <v>660520</v>
      </c>
      <c r="H516" s="48">
        <f t="shared" si="99"/>
        <v>680200</v>
      </c>
      <c r="I516" s="48">
        <f t="shared" si="99"/>
        <v>659820</v>
      </c>
      <c r="J516" s="48">
        <f t="shared" si="99"/>
        <v>659820</v>
      </c>
      <c r="K516" s="208"/>
    </row>
    <row r="517" spans="1:11" outlineLevel="1">
      <c r="A517" s="84"/>
      <c r="B517" s="92"/>
      <c r="C517" s="88" t="s">
        <v>128</v>
      </c>
      <c r="D517" s="12">
        <v>485650</v>
      </c>
      <c r="E517" s="12">
        <v>584350</v>
      </c>
      <c r="F517" s="283">
        <v>604130</v>
      </c>
      <c r="G517" s="283">
        <v>604130</v>
      </c>
      <c r="H517" s="219">
        <v>615690</v>
      </c>
      <c r="I517" s="12">
        <v>615690</v>
      </c>
      <c r="J517" s="12">
        <v>615690</v>
      </c>
      <c r="K517" s="208"/>
    </row>
    <row r="518" spans="1:11" outlineLevel="1">
      <c r="A518" s="84"/>
      <c r="B518" s="92"/>
      <c r="C518" s="88" t="s">
        <v>250</v>
      </c>
      <c r="D518" s="12">
        <v>0</v>
      </c>
      <c r="E518" s="12">
        <v>2517</v>
      </c>
      <c r="F518" s="283">
        <v>0</v>
      </c>
      <c r="G518" s="283">
        <v>0</v>
      </c>
      <c r="H518" s="219">
        <v>2440</v>
      </c>
      <c r="I518" s="12">
        <v>0</v>
      </c>
      <c r="J518" s="12">
        <v>0</v>
      </c>
      <c r="K518" s="208"/>
    </row>
    <row r="519" spans="1:11" outlineLevel="1">
      <c r="A519" s="84"/>
      <c r="B519" s="92"/>
      <c r="C519" s="88" t="s">
        <v>310</v>
      </c>
      <c r="D519" s="12">
        <v>49246</v>
      </c>
      <c r="E519" s="12">
        <v>35467</v>
      </c>
      <c r="F519" s="283">
        <v>34110</v>
      </c>
      <c r="G519" s="283">
        <v>41310</v>
      </c>
      <c r="H519" s="219">
        <v>32800</v>
      </c>
      <c r="I519" s="12">
        <v>32800</v>
      </c>
      <c r="J519" s="12">
        <v>32800</v>
      </c>
      <c r="K519" s="208"/>
    </row>
    <row r="520" spans="1:11" outlineLevel="1">
      <c r="A520" s="84"/>
      <c r="B520" s="92"/>
      <c r="C520" s="88" t="s">
        <v>343</v>
      </c>
      <c r="D520" s="13">
        <v>0</v>
      </c>
      <c r="E520" s="13">
        <v>3061</v>
      </c>
      <c r="F520" s="284">
        <v>3900</v>
      </c>
      <c r="G520" s="284">
        <v>3900</v>
      </c>
      <c r="H520" s="264">
        <v>2940</v>
      </c>
      <c r="I520" s="13">
        <v>0</v>
      </c>
      <c r="J520" s="13">
        <v>0</v>
      </c>
      <c r="K520" s="208"/>
    </row>
    <row r="521" spans="1:11" outlineLevel="1">
      <c r="A521" s="84"/>
      <c r="B521" s="92"/>
      <c r="C521" s="88" t="s">
        <v>342</v>
      </c>
      <c r="D521" s="13">
        <v>0</v>
      </c>
      <c r="E521" s="13">
        <v>770</v>
      </c>
      <c r="F521" s="284">
        <v>7430</v>
      </c>
      <c r="G521" s="284">
        <v>770</v>
      </c>
      <c r="H521" s="264">
        <v>7430</v>
      </c>
      <c r="I521" s="13">
        <v>7430</v>
      </c>
      <c r="J521" s="13">
        <v>7430</v>
      </c>
      <c r="K521" s="208"/>
    </row>
    <row r="522" spans="1:11" outlineLevel="1">
      <c r="A522" s="84"/>
      <c r="B522" s="92"/>
      <c r="C522" s="88" t="s">
        <v>214</v>
      </c>
      <c r="D522" s="13">
        <v>5900</v>
      </c>
      <c r="E522" s="13">
        <v>1724</v>
      </c>
      <c r="F522" s="284">
        <v>3900</v>
      </c>
      <c r="G522" s="284">
        <v>1000</v>
      </c>
      <c r="H522" s="264">
        <v>3900</v>
      </c>
      <c r="I522" s="13">
        <v>3900</v>
      </c>
      <c r="J522" s="13">
        <v>3900</v>
      </c>
      <c r="K522" s="208"/>
    </row>
    <row r="523" spans="1:11" outlineLevel="1">
      <c r="A523" s="84"/>
      <c r="B523" s="92"/>
      <c r="C523" s="88" t="s">
        <v>314</v>
      </c>
      <c r="D523" s="13">
        <v>0</v>
      </c>
      <c r="E523" s="13">
        <v>0</v>
      </c>
      <c r="F523" s="284">
        <v>0</v>
      </c>
      <c r="G523" s="284">
        <v>0</v>
      </c>
      <c r="H523" s="264">
        <v>0</v>
      </c>
      <c r="I523" s="13">
        <v>0</v>
      </c>
      <c r="J523" s="12">
        <v>0</v>
      </c>
      <c r="K523" s="208"/>
    </row>
    <row r="524" spans="1:11" outlineLevel="1">
      <c r="A524" s="84"/>
      <c r="B524" s="92"/>
      <c r="C524" s="88" t="s">
        <v>25</v>
      </c>
      <c r="D524" s="13">
        <v>0</v>
      </c>
      <c r="E524" s="13">
        <v>0</v>
      </c>
      <c r="F524" s="284">
        <v>15000</v>
      </c>
      <c r="G524" s="284">
        <v>9410</v>
      </c>
      <c r="H524" s="264">
        <v>15000</v>
      </c>
      <c r="I524" s="13">
        <v>0</v>
      </c>
      <c r="J524" s="12">
        <v>0</v>
      </c>
      <c r="K524" s="208"/>
    </row>
    <row r="525" spans="1:11" outlineLevel="1">
      <c r="A525" s="84"/>
      <c r="B525" s="86"/>
      <c r="C525" s="133" t="s">
        <v>98</v>
      </c>
      <c r="D525" s="172">
        <f t="shared" ref="D525:J525" si="100">SUM(D517:D524)</f>
        <v>540796</v>
      </c>
      <c r="E525" s="172">
        <f t="shared" si="100"/>
        <v>627889</v>
      </c>
      <c r="F525" s="172">
        <f t="shared" si="100"/>
        <v>668470</v>
      </c>
      <c r="G525" s="172">
        <f t="shared" si="100"/>
        <v>660520</v>
      </c>
      <c r="H525" s="172">
        <f t="shared" si="100"/>
        <v>680200</v>
      </c>
      <c r="I525" s="172">
        <f t="shared" si="100"/>
        <v>659820</v>
      </c>
      <c r="J525" s="172">
        <f t="shared" si="100"/>
        <v>659820</v>
      </c>
      <c r="K525" s="208"/>
    </row>
    <row r="526" spans="1:11" ht="13.5" outlineLevel="1" thickBot="1">
      <c r="A526" s="84"/>
      <c r="B526" s="84"/>
      <c r="C526" s="93"/>
      <c r="D526" s="204"/>
      <c r="E526" s="204"/>
      <c r="F526" s="204"/>
      <c r="G526" s="204"/>
      <c r="H526" s="204"/>
      <c r="I526" s="204"/>
      <c r="J526" s="204"/>
      <c r="K526" s="208"/>
    </row>
    <row r="527" spans="1:11" ht="13.5" outlineLevel="1" thickBot="1">
      <c r="A527" s="74" t="s">
        <v>71</v>
      </c>
      <c r="B527" s="79"/>
      <c r="C527" s="75"/>
      <c r="D527" s="48">
        <f t="shared" ref="D527:J527" si="101">D532</f>
        <v>905561</v>
      </c>
      <c r="E527" s="48">
        <f t="shared" si="101"/>
        <v>1036666</v>
      </c>
      <c r="F527" s="48">
        <f t="shared" si="101"/>
        <v>1120580</v>
      </c>
      <c r="G527" s="48">
        <f t="shared" si="101"/>
        <v>1036650</v>
      </c>
      <c r="H527" s="48">
        <f t="shared" si="101"/>
        <v>945260</v>
      </c>
      <c r="I527" s="48">
        <f t="shared" si="101"/>
        <v>945260</v>
      </c>
      <c r="J527" s="48">
        <f t="shared" si="101"/>
        <v>945260</v>
      </c>
      <c r="K527" s="208"/>
    </row>
    <row r="528" spans="1:11" outlineLevel="1">
      <c r="A528" s="84"/>
      <c r="B528" s="92"/>
      <c r="C528" s="88" t="s">
        <v>129</v>
      </c>
      <c r="D528" s="12">
        <v>759359</v>
      </c>
      <c r="E528" s="12">
        <v>857020</v>
      </c>
      <c r="F528" s="283">
        <v>851580</v>
      </c>
      <c r="G528" s="283">
        <v>865690</v>
      </c>
      <c r="H528" s="219">
        <v>825260</v>
      </c>
      <c r="I528" s="12">
        <v>825260</v>
      </c>
      <c r="J528" s="12">
        <v>825260</v>
      </c>
      <c r="K528" s="208"/>
    </row>
    <row r="529" spans="1:11" outlineLevel="1">
      <c r="A529" s="84"/>
      <c r="B529" s="92"/>
      <c r="C529" s="88" t="s">
        <v>311</v>
      </c>
      <c r="D529" s="12">
        <v>144230</v>
      </c>
      <c r="E529" s="12">
        <v>179646</v>
      </c>
      <c r="F529" s="283">
        <v>269000</v>
      </c>
      <c r="G529" s="283">
        <v>170960</v>
      </c>
      <c r="H529" s="219">
        <v>120000</v>
      </c>
      <c r="I529" s="12">
        <v>120000</v>
      </c>
      <c r="J529" s="12">
        <v>120000</v>
      </c>
      <c r="K529" s="208"/>
    </row>
    <row r="530" spans="1:11" outlineLevel="1">
      <c r="A530" s="84"/>
      <c r="B530" s="87"/>
      <c r="C530" s="88"/>
      <c r="D530" s="12"/>
      <c r="E530" s="12"/>
      <c r="F530" s="283"/>
      <c r="G530" s="283"/>
      <c r="H530" s="219"/>
      <c r="I530" s="12"/>
      <c r="J530" s="12"/>
      <c r="K530" s="208"/>
    </row>
    <row r="531" spans="1:11" outlineLevel="1">
      <c r="A531" s="84"/>
      <c r="B531" s="87">
        <v>811005</v>
      </c>
      <c r="C531" s="88" t="s">
        <v>329</v>
      </c>
      <c r="D531" s="12">
        <v>1972</v>
      </c>
      <c r="E531" s="12">
        <v>0</v>
      </c>
      <c r="F531" s="283">
        <v>0</v>
      </c>
      <c r="G531" s="283">
        <v>0</v>
      </c>
      <c r="H531" s="219">
        <v>0</v>
      </c>
      <c r="I531" s="12">
        <v>0</v>
      </c>
      <c r="J531" s="12">
        <v>0</v>
      </c>
      <c r="K531" s="208"/>
    </row>
    <row r="532" spans="1:11" outlineLevel="1">
      <c r="A532" s="84"/>
      <c r="B532" s="86"/>
      <c r="C532" s="133" t="s">
        <v>98</v>
      </c>
      <c r="D532" s="196">
        <f t="shared" ref="D532" si="102">SUM(D528:D531)</f>
        <v>905561</v>
      </c>
      <c r="E532" s="196">
        <f t="shared" ref="E532:J532" si="103">SUM(E528:E531)</f>
        <v>1036666</v>
      </c>
      <c r="F532" s="196">
        <f t="shared" si="103"/>
        <v>1120580</v>
      </c>
      <c r="G532" s="196">
        <f t="shared" si="103"/>
        <v>1036650</v>
      </c>
      <c r="H532" s="196">
        <f t="shared" si="103"/>
        <v>945260</v>
      </c>
      <c r="I532" s="196">
        <f t="shared" si="103"/>
        <v>945260</v>
      </c>
      <c r="J532" s="196">
        <f t="shared" si="103"/>
        <v>945260</v>
      </c>
      <c r="K532" s="208"/>
    </row>
    <row r="533" spans="1:11" ht="13.5" outlineLevel="1" thickBot="1">
      <c r="A533" s="84"/>
      <c r="B533" s="84"/>
      <c r="C533" s="93"/>
      <c r="D533" s="204"/>
      <c r="E533" s="204"/>
      <c r="F533" s="204"/>
      <c r="G533" s="204"/>
      <c r="H533" s="204"/>
      <c r="I533" s="204"/>
      <c r="J533" s="204"/>
      <c r="K533" s="208"/>
    </row>
    <row r="534" spans="1:11" ht="13.5" outlineLevel="1" thickBot="1">
      <c r="A534" s="74" t="s">
        <v>130</v>
      </c>
      <c r="B534" s="73"/>
      <c r="C534" s="72"/>
      <c r="D534" s="47">
        <f t="shared" ref="D534:J534" si="104">D536</f>
        <v>548</v>
      </c>
      <c r="E534" s="47">
        <f t="shared" si="104"/>
        <v>40</v>
      </c>
      <c r="F534" s="47">
        <f t="shared" si="104"/>
        <v>550</v>
      </c>
      <c r="G534" s="47">
        <f t="shared" si="104"/>
        <v>100</v>
      </c>
      <c r="H534" s="47">
        <f t="shared" si="104"/>
        <v>550</v>
      </c>
      <c r="I534" s="47">
        <f t="shared" si="104"/>
        <v>550</v>
      </c>
      <c r="J534" s="47">
        <f t="shared" si="104"/>
        <v>550</v>
      </c>
      <c r="K534" s="208"/>
    </row>
    <row r="535" spans="1:11" outlineLevel="1">
      <c r="A535" s="85"/>
      <c r="B535" s="134">
        <v>637</v>
      </c>
      <c r="C535" s="134" t="s">
        <v>21</v>
      </c>
      <c r="D535" s="204"/>
      <c r="E535" s="204"/>
      <c r="F535" s="204"/>
      <c r="G535" s="204"/>
      <c r="H535" s="204"/>
      <c r="I535" s="204"/>
      <c r="J535" s="204"/>
      <c r="K535" s="208"/>
    </row>
    <row r="536" spans="1:11" outlineLevel="1">
      <c r="A536" s="85"/>
      <c r="B536" s="87">
        <v>637001</v>
      </c>
      <c r="C536" s="88" t="s">
        <v>131</v>
      </c>
      <c r="D536" s="12">
        <v>548</v>
      </c>
      <c r="E536" s="12">
        <v>40</v>
      </c>
      <c r="F536" s="283">
        <v>550</v>
      </c>
      <c r="G536" s="283">
        <v>100</v>
      </c>
      <c r="H536" s="219">
        <v>550</v>
      </c>
      <c r="I536" s="12">
        <v>550</v>
      </c>
      <c r="J536" s="12">
        <v>550</v>
      </c>
      <c r="K536" s="208"/>
    </row>
    <row r="537" spans="1:11" outlineLevel="1">
      <c r="A537" s="84"/>
      <c r="B537" s="86"/>
      <c r="C537" s="133" t="s">
        <v>98</v>
      </c>
      <c r="D537" s="201">
        <f t="shared" ref="D537:J537" si="105">SUM(D536)</f>
        <v>548</v>
      </c>
      <c r="E537" s="201">
        <f t="shared" si="105"/>
        <v>40</v>
      </c>
      <c r="F537" s="201">
        <f t="shared" si="105"/>
        <v>550</v>
      </c>
      <c r="G537" s="201">
        <f t="shared" si="105"/>
        <v>100</v>
      </c>
      <c r="H537" s="201">
        <f t="shared" si="105"/>
        <v>550</v>
      </c>
      <c r="I537" s="201">
        <f t="shared" si="105"/>
        <v>550</v>
      </c>
      <c r="J537" s="201">
        <f t="shared" si="105"/>
        <v>550</v>
      </c>
      <c r="K537" s="208"/>
    </row>
    <row r="538" spans="1:11" ht="13.5" outlineLevel="1" thickBot="1">
      <c r="A538" s="84"/>
      <c r="B538" s="84"/>
      <c r="C538" s="93"/>
      <c r="D538" s="204"/>
      <c r="E538" s="204"/>
      <c r="F538" s="204"/>
      <c r="G538" s="204"/>
      <c r="H538" s="204"/>
      <c r="I538" s="204"/>
      <c r="J538" s="204"/>
      <c r="K538" s="208"/>
    </row>
    <row r="539" spans="1:11" ht="13.5" outlineLevel="1" thickBot="1">
      <c r="A539" s="74" t="s">
        <v>132</v>
      </c>
      <c r="B539" s="73"/>
      <c r="C539" s="72"/>
      <c r="D539" s="47">
        <f t="shared" ref="D539:J539" si="106">D541</f>
        <v>1660</v>
      </c>
      <c r="E539" s="47">
        <f t="shared" si="106"/>
        <v>386</v>
      </c>
      <c r="F539" s="47">
        <f t="shared" si="106"/>
        <v>1500</v>
      </c>
      <c r="G539" s="47">
        <f t="shared" si="106"/>
        <v>720</v>
      </c>
      <c r="H539" s="47">
        <f t="shared" si="106"/>
        <v>1000</v>
      </c>
      <c r="I539" s="47">
        <f t="shared" si="106"/>
        <v>1500</v>
      </c>
      <c r="J539" s="47">
        <f t="shared" si="106"/>
        <v>1000</v>
      </c>
      <c r="K539" s="208"/>
    </row>
    <row r="540" spans="1:11" outlineLevel="1">
      <c r="A540" s="85"/>
      <c r="B540" s="134">
        <v>637</v>
      </c>
      <c r="C540" s="134" t="s">
        <v>21</v>
      </c>
      <c r="D540" s="204"/>
      <c r="E540" s="204"/>
      <c r="F540" s="204"/>
      <c r="G540" s="204"/>
      <c r="H540" s="204"/>
      <c r="I540" s="204"/>
      <c r="J540" s="204"/>
      <c r="K540" s="208"/>
    </row>
    <row r="541" spans="1:11" outlineLevel="1">
      <c r="A541" s="85"/>
      <c r="B541" s="87">
        <v>637004</v>
      </c>
      <c r="C541" s="88" t="s">
        <v>133</v>
      </c>
      <c r="D541" s="12">
        <v>1660</v>
      </c>
      <c r="E541" s="12">
        <v>386</v>
      </c>
      <c r="F541" s="283">
        <v>1500</v>
      </c>
      <c r="G541" s="283">
        <v>720</v>
      </c>
      <c r="H541" s="219">
        <v>1000</v>
      </c>
      <c r="I541" s="12">
        <v>1500</v>
      </c>
      <c r="J541" s="12">
        <v>1000</v>
      </c>
      <c r="K541" s="208"/>
    </row>
    <row r="542" spans="1:11" outlineLevel="1">
      <c r="A542" s="84"/>
      <c r="B542" s="86"/>
      <c r="C542" s="133" t="s">
        <v>98</v>
      </c>
      <c r="D542" s="196">
        <f t="shared" ref="D542:J542" si="107">SUM(D541)</f>
        <v>1660</v>
      </c>
      <c r="E542" s="196">
        <f t="shared" si="107"/>
        <v>386</v>
      </c>
      <c r="F542" s="196">
        <f t="shared" si="107"/>
        <v>1500</v>
      </c>
      <c r="G542" s="196">
        <f t="shared" si="107"/>
        <v>720</v>
      </c>
      <c r="H542" s="196">
        <f t="shared" si="107"/>
        <v>1000</v>
      </c>
      <c r="I542" s="196">
        <f t="shared" si="107"/>
        <v>1500</v>
      </c>
      <c r="J542" s="196">
        <f t="shared" si="107"/>
        <v>1000</v>
      </c>
      <c r="K542" s="208"/>
    </row>
    <row r="543" spans="1:11" ht="13.5" outlineLevel="1" thickBot="1">
      <c r="A543" s="84"/>
      <c r="B543" s="84"/>
      <c r="C543" s="93"/>
      <c r="D543" s="204"/>
      <c r="E543" s="204"/>
      <c r="F543" s="204"/>
      <c r="G543" s="204"/>
      <c r="H543" s="204"/>
      <c r="I543" s="204"/>
      <c r="J543" s="204"/>
      <c r="K543" s="208"/>
    </row>
    <row r="544" spans="1:11" ht="13.5" outlineLevel="1" thickBot="1">
      <c r="A544" s="74" t="s">
        <v>226</v>
      </c>
      <c r="B544" s="73"/>
      <c r="C544" s="72"/>
      <c r="D544" s="47">
        <f t="shared" ref="D544:J544" si="108">D548+D553</f>
        <v>11527</v>
      </c>
      <c r="E544" s="47">
        <f t="shared" si="108"/>
        <v>11026</v>
      </c>
      <c r="F544" s="47">
        <f t="shared" si="108"/>
        <v>20500</v>
      </c>
      <c r="G544" s="47">
        <f t="shared" si="108"/>
        <v>14130</v>
      </c>
      <c r="H544" s="47">
        <f t="shared" si="108"/>
        <v>51000</v>
      </c>
      <c r="I544" s="47">
        <f t="shared" si="108"/>
        <v>51000</v>
      </c>
      <c r="J544" s="47">
        <f t="shared" si="108"/>
        <v>51000</v>
      </c>
      <c r="K544" s="208"/>
    </row>
    <row r="545" spans="1:11" outlineLevel="1">
      <c r="A545" s="113"/>
      <c r="B545" s="134">
        <v>635</v>
      </c>
      <c r="C545" s="134" t="s">
        <v>20</v>
      </c>
      <c r="D545" s="204"/>
      <c r="E545" s="204"/>
      <c r="F545" s="204"/>
      <c r="G545" s="204"/>
      <c r="H545" s="204"/>
      <c r="I545" s="204"/>
      <c r="J545" s="204"/>
      <c r="K545" s="208"/>
    </row>
    <row r="546" spans="1:11" outlineLevel="1">
      <c r="A546" s="112"/>
      <c r="B546" s="87">
        <v>635006</v>
      </c>
      <c r="C546" s="88" t="s">
        <v>188</v>
      </c>
      <c r="D546" s="12">
        <v>0</v>
      </c>
      <c r="E546" s="12">
        <v>476</v>
      </c>
      <c r="F546" s="283">
        <v>500</v>
      </c>
      <c r="G546" s="283">
        <v>2130</v>
      </c>
      <c r="H546" s="219">
        <v>1000</v>
      </c>
      <c r="I546" s="12">
        <v>1000</v>
      </c>
      <c r="J546" s="12">
        <v>1000</v>
      </c>
      <c r="K546" s="208"/>
    </row>
    <row r="547" spans="1:11" outlineLevel="1">
      <c r="A547" s="112"/>
      <c r="B547" s="87">
        <v>635004</v>
      </c>
      <c r="C547" s="22" t="s">
        <v>213</v>
      </c>
      <c r="D547" s="12">
        <v>0</v>
      </c>
      <c r="E547" s="12">
        <v>0</v>
      </c>
      <c r="F547" s="283">
        <v>0</v>
      </c>
      <c r="G547" s="283">
        <v>0</v>
      </c>
      <c r="H547" s="219">
        <v>0</v>
      </c>
      <c r="I547" s="12">
        <v>0</v>
      </c>
      <c r="J547" s="12">
        <v>0</v>
      </c>
      <c r="K547" s="208"/>
    </row>
    <row r="548" spans="1:11" outlineLevel="1">
      <c r="A548" s="113"/>
      <c r="B548" s="86"/>
      <c r="C548" s="133" t="s">
        <v>98</v>
      </c>
      <c r="D548" s="196">
        <f t="shared" ref="D548:J548" si="109">SUM(D546:D547)</f>
        <v>0</v>
      </c>
      <c r="E548" s="196">
        <f t="shared" si="109"/>
        <v>476</v>
      </c>
      <c r="F548" s="196">
        <f t="shared" si="109"/>
        <v>500</v>
      </c>
      <c r="G548" s="196">
        <f t="shared" si="109"/>
        <v>2130</v>
      </c>
      <c r="H548" s="196">
        <f t="shared" si="109"/>
        <v>1000</v>
      </c>
      <c r="I548" s="196">
        <f t="shared" si="109"/>
        <v>1000</v>
      </c>
      <c r="J548" s="196">
        <f t="shared" si="109"/>
        <v>1000</v>
      </c>
      <c r="K548" s="208"/>
    </row>
    <row r="549" spans="1:11" outlineLevel="1">
      <c r="A549" s="113"/>
      <c r="B549" s="86"/>
      <c r="C549" s="82"/>
      <c r="D549" s="204"/>
      <c r="E549" s="204"/>
      <c r="F549" s="204"/>
      <c r="G549" s="204"/>
      <c r="H549" s="204"/>
      <c r="I549" s="204"/>
      <c r="J549" s="204"/>
      <c r="K549" s="208"/>
    </row>
    <row r="550" spans="1:11" outlineLevel="1">
      <c r="A550" s="112"/>
      <c r="B550" s="141">
        <v>637</v>
      </c>
      <c r="C550" s="139" t="s">
        <v>21</v>
      </c>
      <c r="D550" s="204"/>
      <c r="E550" s="204"/>
      <c r="F550" s="204"/>
      <c r="G550" s="204"/>
      <c r="H550" s="204"/>
      <c r="I550" s="204"/>
      <c r="J550" s="204"/>
      <c r="K550" s="208"/>
    </row>
    <row r="551" spans="1:11" outlineLevel="1">
      <c r="A551" s="112"/>
      <c r="B551" s="87">
        <v>637004</v>
      </c>
      <c r="C551" s="98" t="s">
        <v>325</v>
      </c>
      <c r="D551" s="12">
        <v>11527</v>
      </c>
      <c r="E551" s="12">
        <v>10550</v>
      </c>
      <c r="F551" s="283">
        <v>20000</v>
      </c>
      <c r="G551" s="283">
        <v>12000</v>
      </c>
      <c r="H551" s="219">
        <v>20000</v>
      </c>
      <c r="I551" s="12">
        <v>20000</v>
      </c>
      <c r="J551" s="12">
        <v>20000</v>
      </c>
      <c r="K551" s="208"/>
    </row>
    <row r="552" spans="1:11" outlineLevel="1">
      <c r="A552" s="112"/>
      <c r="B552" s="87" t="s">
        <v>338</v>
      </c>
      <c r="C552" s="88" t="s">
        <v>413</v>
      </c>
      <c r="D552" s="12">
        <v>0</v>
      </c>
      <c r="E552" s="12">
        <v>0</v>
      </c>
      <c r="F552" s="283">
        <v>0</v>
      </c>
      <c r="G552" s="283">
        <v>0</v>
      </c>
      <c r="H552" s="219">
        <v>30000</v>
      </c>
      <c r="I552" s="12">
        <v>30000</v>
      </c>
      <c r="J552" s="12">
        <v>30000</v>
      </c>
      <c r="K552" s="208"/>
    </row>
    <row r="553" spans="1:11" outlineLevel="1">
      <c r="A553" s="83"/>
      <c r="B553" s="84"/>
      <c r="C553" s="133" t="s">
        <v>98</v>
      </c>
      <c r="D553" s="196">
        <f t="shared" ref="D553" si="110">SUM(D551)</f>
        <v>11527</v>
      </c>
      <c r="E553" s="196">
        <f t="shared" ref="E553:J553" si="111">SUM(E551:E552)</f>
        <v>10550</v>
      </c>
      <c r="F553" s="196">
        <f t="shared" si="111"/>
        <v>20000</v>
      </c>
      <c r="G553" s="196">
        <f t="shared" si="111"/>
        <v>12000</v>
      </c>
      <c r="H553" s="196">
        <f t="shared" si="111"/>
        <v>50000</v>
      </c>
      <c r="I553" s="196">
        <f t="shared" si="111"/>
        <v>50000</v>
      </c>
      <c r="J553" s="196">
        <f t="shared" si="111"/>
        <v>50000</v>
      </c>
      <c r="K553" s="208"/>
    </row>
    <row r="554" spans="1:11" ht="13.5" outlineLevel="1" thickBot="1">
      <c r="A554" s="83"/>
      <c r="B554" s="84"/>
      <c r="C554" s="93"/>
      <c r="D554" s="204"/>
      <c r="E554" s="204"/>
      <c r="F554" s="204"/>
      <c r="G554" s="204"/>
      <c r="H554" s="204"/>
      <c r="I554" s="204"/>
      <c r="J554" s="204"/>
      <c r="K554" s="208"/>
    </row>
    <row r="555" spans="1:11" ht="13.5" outlineLevel="1" thickBot="1">
      <c r="A555" s="74" t="s">
        <v>319</v>
      </c>
      <c r="B555" s="73"/>
      <c r="C555" s="72"/>
      <c r="D555" s="48">
        <f t="shared" ref="D555:J555" si="112">D559+D570+D577</f>
        <v>24979</v>
      </c>
      <c r="E555" s="48">
        <f>E559+E570+E577</f>
        <v>25722</v>
      </c>
      <c r="F555" s="48">
        <f t="shared" si="112"/>
        <v>25550</v>
      </c>
      <c r="G555" s="48">
        <f t="shared" si="112"/>
        <v>25650</v>
      </c>
      <c r="H555" s="48">
        <f t="shared" si="112"/>
        <v>29000</v>
      </c>
      <c r="I555" s="48">
        <f t="shared" si="112"/>
        <v>29000</v>
      </c>
      <c r="J555" s="48">
        <f t="shared" si="112"/>
        <v>29000</v>
      </c>
      <c r="K555" s="208"/>
    </row>
    <row r="556" spans="1:11" outlineLevel="1">
      <c r="A556" s="84"/>
      <c r="B556" s="102">
        <v>611</v>
      </c>
      <c r="C556" s="88" t="s">
        <v>26</v>
      </c>
      <c r="D556" s="12">
        <v>18300</v>
      </c>
      <c r="E556" s="12">
        <v>18108</v>
      </c>
      <c r="F556" s="283">
        <v>18000</v>
      </c>
      <c r="G556" s="283">
        <v>18000</v>
      </c>
      <c r="H556" s="219">
        <v>20610</v>
      </c>
      <c r="I556" s="12">
        <v>20610</v>
      </c>
      <c r="J556" s="12">
        <v>20610</v>
      </c>
      <c r="K556" s="208"/>
    </row>
    <row r="557" spans="1:11" hidden="1" outlineLevel="1">
      <c r="A557" s="84"/>
      <c r="B557" s="102">
        <v>612</v>
      </c>
      <c r="C557" s="102" t="s">
        <v>92</v>
      </c>
      <c r="D557" s="200"/>
      <c r="E557" s="200"/>
      <c r="F557" s="285"/>
      <c r="G557" s="285"/>
      <c r="H557" s="290"/>
      <c r="I557" s="200"/>
      <c r="J557" s="200"/>
      <c r="K557" s="208"/>
    </row>
    <row r="558" spans="1:11" outlineLevel="1">
      <c r="A558" s="84"/>
      <c r="B558" s="102">
        <v>614</v>
      </c>
      <c r="C558" s="212" t="s">
        <v>192</v>
      </c>
      <c r="D558" s="12">
        <v>0</v>
      </c>
      <c r="E558" s="12">
        <v>0</v>
      </c>
      <c r="F558" s="283">
        <v>0</v>
      </c>
      <c r="G558" s="283">
        <v>0</v>
      </c>
      <c r="H558" s="219">
        <v>0</v>
      </c>
      <c r="I558" s="12">
        <v>0</v>
      </c>
      <c r="J558" s="12">
        <v>0</v>
      </c>
      <c r="K558" s="208"/>
    </row>
    <row r="559" spans="1:11" outlineLevel="1">
      <c r="A559" s="84"/>
      <c r="B559" s="108"/>
      <c r="C559" s="133" t="s">
        <v>98</v>
      </c>
      <c r="D559" s="196">
        <f t="shared" ref="D559:J559" si="113">SUM(D556:D558)</f>
        <v>18300</v>
      </c>
      <c r="E559" s="196">
        <f t="shared" si="113"/>
        <v>18108</v>
      </c>
      <c r="F559" s="196">
        <f t="shared" si="113"/>
        <v>18000</v>
      </c>
      <c r="G559" s="196">
        <f t="shared" si="113"/>
        <v>18000</v>
      </c>
      <c r="H559" s="196">
        <f t="shared" si="113"/>
        <v>20610</v>
      </c>
      <c r="I559" s="196">
        <f t="shared" si="113"/>
        <v>20610</v>
      </c>
      <c r="J559" s="196">
        <f t="shared" si="113"/>
        <v>20610</v>
      </c>
      <c r="K559" s="208"/>
    </row>
    <row r="560" spans="1:11" outlineLevel="1">
      <c r="A560" s="84"/>
      <c r="B560" s="108"/>
      <c r="C560" s="82"/>
      <c r="D560" s="204"/>
      <c r="E560" s="204"/>
      <c r="F560" s="204"/>
      <c r="G560" s="204"/>
      <c r="H560" s="204"/>
      <c r="I560" s="204"/>
      <c r="J560" s="204"/>
      <c r="K560" s="208"/>
    </row>
    <row r="561" spans="1:11" outlineLevel="1">
      <c r="A561" s="84"/>
      <c r="B561" s="134">
        <v>620</v>
      </c>
      <c r="C561" s="139" t="s">
        <v>110</v>
      </c>
      <c r="D561" s="204"/>
      <c r="E561" s="204"/>
      <c r="F561" s="204"/>
      <c r="G561" s="204"/>
      <c r="H561" s="204"/>
      <c r="I561" s="204"/>
      <c r="J561" s="204"/>
      <c r="K561" s="208"/>
    </row>
    <row r="562" spans="1:11" outlineLevel="1">
      <c r="A562" s="84"/>
      <c r="B562" s="102">
        <v>621</v>
      </c>
      <c r="C562" s="102" t="s">
        <v>93</v>
      </c>
      <c r="D562" s="12">
        <v>1911</v>
      </c>
      <c r="E562" s="12">
        <v>1861</v>
      </c>
      <c r="F562" s="283">
        <v>2060</v>
      </c>
      <c r="G562" s="283">
        <v>2060</v>
      </c>
      <c r="H562" s="219">
        <v>2060</v>
      </c>
      <c r="I562" s="12">
        <v>2060</v>
      </c>
      <c r="J562" s="12">
        <v>2060</v>
      </c>
      <c r="K562" s="208"/>
    </row>
    <row r="563" spans="1:11" hidden="1" outlineLevel="1">
      <c r="A563" s="84"/>
      <c r="B563" s="102">
        <v>622</v>
      </c>
      <c r="C563" s="102" t="s">
        <v>99</v>
      </c>
      <c r="D563" s="12"/>
      <c r="E563" s="12"/>
      <c r="F563" s="283"/>
      <c r="G563" s="283"/>
      <c r="H563" s="219"/>
      <c r="I563" s="12"/>
      <c r="J563" s="12"/>
      <c r="K563" s="208"/>
    </row>
    <row r="564" spans="1:11" outlineLevel="1">
      <c r="A564" s="84"/>
      <c r="B564" s="96">
        <v>625001</v>
      </c>
      <c r="C564" s="102" t="s">
        <v>27</v>
      </c>
      <c r="D564" s="12">
        <v>267</v>
      </c>
      <c r="E564" s="12">
        <v>260</v>
      </c>
      <c r="F564" s="283">
        <v>290</v>
      </c>
      <c r="G564" s="283">
        <v>290</v>
      </c>
      <c r="H564" s="219">
        <v>290</v>
      </c>
      <c r="I564" s="12">
        <v>290</v>
      </c>
      <c r="J564" s="12">
        <v>290</v>
      </c>
      <c r="K564" s="208"/>
    </row>
    <row r="565" spans="1:11" outlineLevel="1">
      <c r="A565" s="84"/>
      <c r="B565" s="96">
        <v>625002</v>
      </c>
      <c r="C565" s="102" t="s">
        <v>28</v>
      </c>
      <c r="D565" s="12">
        <v>2676</v>
      </c>
      <c r="E565" s="12">
        <v>2605</v>
      </c>
      <c r="F565" s="283">
        <v>2890</v>
      </c>
      <c r="G565" s="283">
        <v>2890</v>
      </c>
      <c r="H565" s="219">
        <v>2890</v>
      </c>
      <c r="I565" s="12">
        <v>2890</v>
      </c>
      <c r="J565" s="12">
        <v>2890</v>
      </c>
      <c r="K565" s="208"/>
    </row>
    <row r="566" spans="1:11" outlineLevel="1">
      <c r="A566" s="84"/>
      <c r="B566" s="96">
        <v>625003</v>
      </c>
      <c r="C566" s="102" t="s">
        <v>29</v>
      </c>
      <c r="D566" s="12">
        <v>153</v>
      </c>
      <c r="E566" s="12">
        <v>150</v>
      </c>
      <c r="F566" s="283">
        <v>170</v>
      </c>
      <c r="G566" s="283">
        <v>170</v>
      </c>
      <c r="H566" s="219">
        <v>170</v>
      </c>
      <c r="I566" s="12">
        <v>170</v>
      </c>
      <c r="J566" s="12">
        <v>170</v>
      </c>
      <c r="K566" s="208"/>
    </row>
    <row r="567" spans="1:11" outlineLevel="1">
      <c r="A567" s="84"/>
      <c r="B567" s="96">
        <v>625004</v>
      </c>
      <c r="C567" s="102" t="s">
        <v>30</v>
      </c>
      <c r="D567" s="12">
        <v>573</v>
      </c>
      <c r="E567" s="12">
        <v>558</v>
      </c>
      <c r="F567" s="283">
        <v>600</v>
      </c>
      <c r="G567" s="283">
        <v>600</v>
      </c>
      <c r="H567" s="219">
        <v>600</v>
      </c>
      <c r="I567" s="12">
        <v>600</v>
      </c>
      <c r="J567" s="12">
        <v>600</v>
      </c>
      <c r="K567" s="208"/>
    </row>
    <row r="568" spans="1:11" outlineLevel="1">
      <c r="A568" s="84"/>
      <c r="B568" s="96">
        <v>625005</v>
      </c>
      <c r="C568" s="102" t="s">
        <v>31</v>
      </c>
      <c r="D568" s="12">
        <v>191</v>
      </c>
      <c r="E568" s="12">
        <v>186</v>
      </c>
      <c r="F568" s="283">
        <v>200</v>
      </c>
      <c r="G568" s="283">
        <v>200</v>
      </c>
      <c r="H568" s="219">
        <v>200</v>
      </c>
      <c r="I568" s="12">
        <v>200</v>
      </c>
      <c r="J568" s="12">
        <v>200</v>
      </c>
      <c r="K568" s="208"/>
    </row>
    <row r="569" spans="1:11" outlineLevel="1">
      <c r="A569" s="84"/>
      <c r="B569" s="96">
        <v>625007</v>
      </c>
      <c r="C569" s="102" t="s">
        <v>96</v>
      </c>
      <c r="D569" s="12">
        <v>908</v>
      </c>
      <c r="E569" s="12">
        <v>884</v>
      </c>
      <c r="F569" s="283">
        <v>980</v>
      </c>
      <c r="G569" s="283">
        <v>980</v>
      </c>
      <c r="H569" s="219">
        <v>980</v>
      </c>
      <c r="I569" s="12">
        <v>980</v>
      </c>
      <c r="J569" s="12">
        <v>980</v>
      </c>
      <c r="K569" s="208"/>
    </row>
    <row r="570" spans="1:11" outlineLevel="1">
      <c r="A570" s="84"/>
      <c r="B570" s="104"/>
      <c r="C570" s="133" t="s">
        <v>98</v>
      </c>
      <c r="D570" s="196">
        <f t="shared" ref="D570" si="114">SUM(D562:D569)</f>
        <v>6679</v>
      </c>
      <c r="E570" s="196">
        <f t="shared" ref="E570:J570" si="115">SUM(E562:E569)</f>
        <v>6504</v>
      </c>
      <c r="F570" s="196">
        <f t="shared" si="115"/>
        <v>7190</v>
      </c>
      <c r="G570" s="196">
        <f t="shared" si="115"/>
        <v>7190</v>
      </c>
      <c r="H570" s="196">
        <f t="shared" si="115"/>
        <v>7190</v>
      </c>
      <c r="I570" s="196">
        <f t="shared" si="115"/>
        <v>7190</v>
      </c>
      <c r="J570" s="196">
        <f t="shared" si="115"/>
        <v>7190</v>
      </c>
      <c r="K570" s="208"/>
    </row>
    <row r="571" spans="1:11" outlineLevel="1">
      <c r="A571" s="84"/>
      <c r="B571" s="104"/>
      <c r="C571" s="133"/>
      <c r="D571" s="204"/>
      <c r="E571" s="204"/>
      <c r="F571" s="204"/>
      <c r="G571" s="204"/>
      <c r="H571" s="204"/>
      <c r="I571" s="204"/>
      <c r="J571" s="204"/>
      <c r="K571" s="208"/>
    </row>
    <row r="572" spans="1:11" outlineLevel="1">
      <c r="A572" s="84"/>
      <c r="B572" s="134" t="s">
        <v>330</v>
      </c>
      <c r="C572" s="136" t="s">
        <v>18</v>
      </c>
      <c r="D572" s="204"/>
      <c r="E572" s="204"/>
      <c r="F572" s="204"/>
      <c r="G572" s="204"/>
      <c r="H572" s="204"/>
      <c r="I572" s="204"/>
      <c r="J572" s="204"/>
      <c r="K572" s="208"/>
    </row>
    <row r="573" spans="1:11" outlineLevel="1">
      <c r="A573" s="84"/>
      <c r="B573" s="87">
        <v>632003</v>
      </c>
      <c r="C573" s="88" t="s">
        <v>306</v>
      </c>
      <c r="D573" s="12">
        <v>0</v>
      </c>
      <c r="E573" s="12">
        <v>33</v>
      </c>
      <c r="F573" s="283">
        <v>360</v>
      </c>
      <c r="G573" s="283">
        <v>360</v>
      </c>
      <c r="H573" s="219">
        <v>360</v>
      </c>
      <c r="I573" s="12">
        <v>360</v>
      </c>
      <c r="J573" s="12">
        <v>360</v>
      </c>
      <c r="K573" s="208"/>
    </row>
    <row r="574" spans="1:11" outlineLevel="1">
      <c r="A574" s="84"/>
      <c r="B574" s="87">
        <v>633006</v>
      </c>
      <c r="C574" s="88" t="s">
        <v>37</v>
      </c>
      <c r="D574" s="12">
        <v>0</v>
      </c>
      <c r="E574" s="12">
        <v>100</v>
      </c>
      <c r="F574" s="283">
        <v>0</v>
      </c>
      <c r="G574" s="283">
        <v>100</v>
      </c>
      <c r="H574" s="219">
        <v>600</v>
      </c>
      <c r="I574" s="12">
        <v>600</v>
      </c>
      <c r="J574" s="12">
        <v>600</v>
      </c>
      <c r="K574" s="208"/>
    </row>
    <row r="575" spans="1:11" outlineLevel="1">
      <c r="A575" s="84"/>
      <c r="B575" s="87">
        <v>637004</v>
      </c>
      <c r="C575" s="88" t="s">
        <v>45</v>
      </c>
      <c r="D575" s="12">
        <v>0</v>
      </c>
      <c r="E575" s="12">
        <v>937</v>
      </c>
      <c r="F575" s="283">
        <v>0</v>
      </c>
      <c r="G575" s="283">
        <v>0</v>
      </c>
      <c r="H575" s="219">
        <v>240</v>
      </c>
      <c r="I575" s="12">
        <v>240</v>
      </c>
      <c r="J575" s="12">
        <v>240</v>
      </c>
      <c r="K575" s="208"/>
    </row>
    <row r="576" spans="1:11" outlineLevel="1">
      <c r="A576" s="84"/>
      <c r="B576" s="87">
        <v>637001</v>
      </c>
      <c r="C576" s="88" t="s">
        <v>396</v>
      </c>
      <c r="D576" s="12">
        <v>0</v>
      </c>
      <c r="E576" s="12">
        <v>40</v>
      </c>
      <c r="F576" s="283">
        <v>0</v>
      </c>
      <c r="G576" s="283">
        <v>0</v>
      </c>
      <c r="H576" s="219">
        <v>0</v>
      </c>
      <c r="I576" s="12">
        <v>0</v>
      </c>
      <c r="J576" s="12">
        <v>0</v>
      </c>
      <c r="K576" s="208"/>
    </row>
    <row r="577" spans="1:11" outlineLevel="1">
      <c r="A577" s="84"/>
      <c r="B577" s="86"/>
      <c r="C577" s="133" t="s">
        <v>98</v>
      </c>
      <c r="D577" s="196">
        <f t="shared" ref="D577:J577" si="116">SUM(D573:D576)</f>
        <v>0</v>
      </c>
      <c r="E577" s="196">
        <f>SUM(E573:E576)</f>
        <v>1110</v>
      </c>
      <c r="F577" s="196">
        <f t="shared" si="116"/>
        <v>360</v>
      </c>
      <c r="G577" s="196">
        <f t="shared" si="116"/>
        <v>460</v>
      </c>
      <c r="H577" s="196">
        <f t="shared" si="116"/>
        <v>1200</v>
      </c>
      <c r="I577" s="196">
        <f t="shared" si="116"/>
        <v>1200</v>
      </c>
      <c r="J577" s="196">
        <f t="shared" si="116"/>
        <v>1200</v>
      </c>
      <c r="K577" s="208"/>
    </row>
    <row r="578" spans="1:11" ht="13.5" outlineLevel="1" thickBot="1">
      <c r="A578" s="83"/>
      <c r="B578" s="84"/>
      <c r="C578" s="93"/>
      <c r="D578" s="204"/>
      <c r="E578" s="204"/>
      <c r="F578" s="204"/>
      <c r="G578" s="204"/>
      <c r="H578" s="204"/>
      <c r="I578" s="204"/>
      <c r="J578" s="204"/>
      <c r="K578" s="208"/>
    </row>
    <row r="579" spans="1:11" ht="13.5" outlineLevel="1" thickBot="1">
      <c r="A579" s="74" t="s">
        <v>134</v>
      </c>
      <c r="B579" s="73"/>
      <c r="C579" s="72"/>
      <c r="D579" s="47">
        <f t="shared" ref="D579:J579" si="117">D584</f>
        <v>32544</v>
      </c>
      <c r="E579" s="47">
        <f t="shared" si="117"/>
        <v>31499</v>
      </c>
      <c r="F579" s="47">
        <f t="shared" si="117"/>
        <v>5300</v>
      </c>
      <c r="G579" s="47">
        <f t="shared" si="117"/>
        <v>9800</v>
      </c>
      <c r="H579" s="47">
        <f t="shared" si="117"/>
        <v>5300</v>
      </c>
      <c r="I579" s="47">
        <f t="shared" si="117"/>
        <v>5300</v>
      </c>
      <c r="J579" s="47">
        <f t="shared" si="117"/>
        <v>5300</v>
      </c>
      <c r="K579" s="208"/>
    </row>
    <row r="580" spans="1:11" outlineLevel="1">
      <c r="A580" s="84"/>
      <c r="B580" s="134">
        <v>642</v>
      </c>
      <c r="C580" s="139" t="s">
        <v>135</v>
      </c>
      <c r="D580" s="204"/>
      <c r="E580" s="204"/>
      <c r="F580" s="204"/>
      <c r="G580" s="204"/>
      <c r="H580" s="204"/>
      <c r="I580" s="204"/>
      <c r="J580" s="204"/>
      <c r="K580" s="208"/>
    </row>
    <row r="581" spans="1:11" outlineLevel="1">
      <c r="A581" s="84"/>
      <c r="B581" s="96">
        <v>642026</v>
      </c>
      <c r="C581" s="88" t="s">
        <v>287</v>
      </c>
      <c r="D581" s="12">
        <v>79</v>
      </c>
      <c r="E581" s="12">
        <v>1316</v>
      </c>
      <c r="F581" s="283">
        <v>5000</v>
      </c>
      <c r="G581" s="283">
        <v>9500</v>
      </c>
      <c r="H581" s="219">
        <v>5000</v>
      </c>
      <c r="I581" s="89">
        <v>5000</v>
      </c>
      <c r="J581" s="89">
        <v>5000</v>
      </c>
      <c r="K581" s="208"/>
    </row>
    <row r="582" spans="1:11" outlineLevel="1">
      <c r="A582" s="84"/>
      <c r="B582" s="96">
        <v>642026</v>
      </c>
      <c r="C582" s="88" t="s">
        <v>288</v>
      </c>
      <c r="D582" s="12">
        <v>32216</v>
      </c>
      <c r="E582" s="12">
        <v>29984</v>
      </c>
      <c r="F582" s="283">
        <v>0</v>
      </c>
      <c r="G582" s="283">
        <v>0</v>
      </c>
      <c r="H582" s="219">
        <v>0</v>
      </c>
      <c r="I582" s="89">
        <v>0</v>
      </c>
      <c r="J582" s="89">
        <v>0</v>
      </c>
      <c r="K582" s="208"/>
    </row>
    <row r="583" spans="1:11" outlineLevel="1">
      <c r="A583" s="84"/>
      <c r="B583" s="96">
        <v>633006</v>
      </c>
      <c r="C583" s="88" t="s">
        <v>289</v>
      </c>
      <c r="D583" s="12">
        <v>249</v>
      </c>
      <c r="E583" s="12">
        <v>199</v>
      </c>
      <c r="F583" s="283">
        <v>300</v>
      </c>
      <c r="G583" s="283">
        <v>300</v>
      </c>
      <c r="H583" s="219">
        <v>300</v>
      </c>
      <c r="I583" s="89">
        <v>300</v>
      </c>
      <c r="J583" s="89">
        <v>300</v>
      </c>
      <c r="K583" s="208"/>
    </row>
    <row r="584" spans="1:11" outlineLevel="1">
      <c r="A584" s="84"/>
      <c r="B584" s="108"/>
      <c r="C584" s="133" t="s">
        <v>98</v>
      </c>
      <c r="D584" s="196">
        <f t="shared" ref="D584:J584" si="118">SUM(D581:D583)</f>
        <v>32544</v>
      </c>
      <c r="E584" s="196">
        <f t="shared" si="118"/>
        <v>31499</v>
      </c>
      <c r="F584" s="196">
        <f t="shared" si="118"/>
        <v>5300</v>
      </c>
      <c r="G584" s="196">
        <f t="shared" si="118"/>
        <v>9800</v>
      </c>
      <c r="H584" s="196">
        <f t="shared" si="118"/>
        <v>5300</v>
      </c>
      <c r="I584" s="196">
        <f t="shared" si="118"/>
        <v>5300</v>
      </c>
      <c r="J584" s="196">
        <f t="shared" si="118"/>
        <v>5300</v>
      </c>
      <c r="K584" s="208"/>
    </row>
    <row r="585" spans="1:11" ht="13.5" outlineLevel="1" thickBot="1">
      <c r="A585" s="83"/>
      <c r="B585" s="84"/>
      <c r="C585" s="93"/>
      <c r="D585" s="204"/>
      <c r="E585" s="204"/>
      <c r="F585" s="204"/>
      <c r="G585" s="204"/>
      <c r="H585" s="204"/>
      <c r="I585" s="204"/>
      <c r="J585" s="204"/>
      <c r="K585" s="208"/>
    </row>
    <row r="586" spans="1:11" ht="13.5" outlineLevel="1" thickBot="1">
      <c r="A586" s="335" t="s">
        <v>15</v>
      </c>
      <c r="B586" s="336"/>
      <c r="C586" s="337"/>
      <c r="D586" s="206">
        <f>D6+D92+D99+D136+D167+D176+D182+D216+D256+D265+D309+D324+D333+D348+D378+D417+D440+D463+D506+D511+D516+D527+D534+D539+D544+D555+D579+D142+D293+D122</f>
        <v>2659148</v>
      </c>
      <c r="E586" s="206">
        <f>E6+E92+E99+E136+E167+E176+E182+E216+E256+E265+E309+E324+E333+E348+E378+E417+E440+E463+E506+E511+E516+E527+E534+E539+E544+E555+E579+E142+E293+E122</f>
        <v>2857899</v>
      </c>
      <c r="F586" s="206">
        <f>F6+F92+F99+F136+F167+F176+F182+F216+F256+F265+F309+F324+F333+F348+F378+F417+F440+F463+F506+F511+F516+F527+F534+F539+F544+F555+F579+F142+F293+F122</f>
        <v>3248830</v>
      </c>
      <c r="G586" s="206">
        <f t="shared" ref="G586:J586" si="119">G6+G92+G99+G136+G167+G176+G182+G216+G256+G265+G309+G324+G333+G348+G378+G417+G440+G463+G506+G511+G516+G527+G534+G539+G544+G555+G579+G142+G293+G122</f>
        <v>3228330</v>
      </c>
      <c r="H586" s="206">
        <f t="shared" si="119"/>
        <v>2993850</v>
      </c>
      <c r="I586" s="206">
        <f t="shared" si="119"/>
        <v>2951500</v>
      </c>
      <c r="J586" s="206">
        <f t="shared" si="119"/>
        <v>2965920</v>
      </c>
      <c r="K586" s="208"/>
    </row>
    <row r="587" spans="1:11" ht="13.5" outlineLevel="1" thickBot="1">
      <c r="A587" s="142"/>
      <c r="B587" s="143"/>
      <c r="C587" s="144"/>
      <c r="D587" s="204"/>
      <c r="E587" s="204"/>
      <c r="F587" s="204"/>
      <c r="G587" s="204"/>
      <c r="H587" s="204"/>
      <c r="I587" s="204"/>
      <c r="J587" s="204"/>
      <c r="K587" s="208"/>
    </row>
    <row r="588" spans="1:11" ht="13.5" thickBot="1">
      <c r="A588" s="341" t="s">
        <v>25</v>
      </c>
      <c r="B588" s="342"/>
      <c r="C588" s="343"/>
      <c r="D588" s="169" t="s">
        <v>145</v>
      </c>
      <c r="E588" s="169" t="s">
        <v>145</v>
      </c>
      <c r="F588" s="169" t="s">
        <v>145</v>
      </c>
      <c r="G588" s="169" t="s">
        <v>145</v>
      </c>
      <c r="H588" s="169" t="s">
        <v>145</v>
      </c>
      <c r="I588" s="169" t="s">
        <v>145</v>
      </c>
      <c r="J588" s="169" t="s">
        <v>145</v>
      </c>
      <c r="K588" s="208"/>
    </row>
    <row r="589" spans="1:11" ht="13.5" outlineLevel="1" thickBot="1">
      <c r="A589" s="246" t="s">
        <v>136</v>
      </c>
      <c r="B589" s="247"/>
      <c r="C589" s="248"/>
      <c r="D589" s="80">
        <f t="shared" ref="D589:J589" si="120">D597</f>
        <v>692</v>
      </c>
      <c r="E589" s="80">
        <f t="shared" si="120"/>
        <v>24734</v>
      </c>
      <c r="F589" s="80">
        <f t="shared" si="120"/>
        <v>21000</v>
      </c>
      <c r="G589" s="80">
        <f t="shared" si="120"/>
        <v>52050</v>
      </c>
      <c r="H589" s="80">
        <f t="shared" si="120"/>
        <v>19200</v>
      </c>
      <c r="I589" s="80">
        <f t="shared" si="120"/>
        <v>22000</v>
      </c>
      <c r="J589" s="80">
        <f t="shared" si="120"/>
        <v>17000</v>
      </c>
      <c r="K589" s="208"/>
    </row>
    <row r="590" spans="1:11" outlineLevel="1">
      <c r="A590" s="114"/>
      <c r="B590" s="100">
        <v>711001</v>
      </c>
      <c r="C590" s="101" t="s">
        <v>241</v>
      </c>
      <c r="D590" s="13">
        <v>0</v>
      </c>
      <c r="E590" s="13">
        <v>0</v>
      </c>
      <c r="F590" s="284">
        <v>0</v>
      </c>
      <c r="G590" s="284">
        <v>0</v>
      </c>
      <c r="H590" s="219">
        <v>0</v>
      </c>
      <c r="I590" s="89"/>
      <c r="J590" s="89">
        <v>0</v>
      </c>
      <c r="K590" s="208"/>
    </row>
    <row r="591" spans="1:11" outlineLevel="1">
      <c r="A591" s="114"/>
      <c r="B591" s="100">
        <v>713001</v>
      </c>
      <c r="C591" s="101" t="s">
        <v>240</v>
      </c>
      <c r="D591" s="13">
        <v>0</v>
      </c>
      <c r="E591" s="13">
        <v>3350</v>
      </c>
      <c r="F591" s="284">
        <v>5000</v>
      </c>
      <c r="G591" s="284">
        <v>2000</v>
      </c>
      <c r="H591" s="219">
        <v>0</v>
      </c>
      <c r="I591" s="89">
        <v>5000</v>
      </c>
      <c r="J591" s="89">
        <v>5000</v>
      </c>
      <c r="K591" s="208"/>
    </row>
    <row r="592" spans="1:11" outlineLevel="1">
      <c r="A592" s="114"/>
      <c r="B592" s="100">
        <v>713002</v>
      </c>
      <c r="C592" s="101" t="s">
        <v>36</v>
      </c>
      <c r="D592" s="13">
        <v>692</v>
      </c>
      <c r="E592" s="13">
        <v>0</v>
      </c>
      <c r="F592" s="284">
        <v>5000</v>
      </c>
      <c r="G592" s="284">
        <v>1000</v>
      </c>
      <c r="H592" s="219">
        <v>4000</v>
      </c>
      <c r="I592" s="89">
        <v>2000</v>
      </c>
      <c r="J592" s="89">
        <v>4000</v>
      </c>
      <c r="K592" s="208"/>
    </row>
    <row r="593" spans="1:11" ht="21" outlineLevel="1">
      <c r="A593" s="114"/>
      <c r="B593" s="100">
        <v>713004</v>
      </c>
      <c r="C593" s="101" t="s">
        <v>242</v>
      </c>
      <c r="D593" s="13">
        <v>0</v>
      </c>
      <c r="E593" s="13">
        <v>6912</v>
      </c>
      <c r="F593" s="284">
        <v>5000</v>
      </c>
      <c r="G593" s="284">
        <v>0</v>
      </c>
      <c r="H593" s="219">
        <v>3000</v>
      </c>
      <c r="I593" s="89">
        <v>5000</v>
      </c>
      <c r="J593" s="89">
        <v>3000</v>
      </c>
      <c r="K593" s="208"/>
    </row>
    <row r="594" spans="1:11" outlineLevel="1">
      <c r="A594" s="114"/>
      <c r="B594" s="100">
        <v>713003</v>
      </c>
      <c r="C594" s="101" t="s">
        <v>371</v>
      </c>
      <c r="D594" s="13">
        <v>0</v>
      </c>
      <c r="E594" s="13">
        <v>14472</v>
      </c>
      <c r="F594" s="284">
        <v>0</v>
      </c>
      <c r="G594" s="284">
        <v>0</v>
      </c>
      <c r="H594" s="219">
        <v>0</v>
      </c>
      <c r="I594" s="89"/>
      <c r="J594" s="89">
        <v>0</v>
      </c>
      <c r="K594" s="208"/>
    </row>
    <row r="595" spans="1:11" outlineLevel="1">
      <c r="A595" s="114"/>
      <c r="B595" s="100">
        <v>713004</v>
      </c>
      <c r="C595" s="101" t="s">
        <v>409</v>
      </c>
      <c r="D595" s="13">
        <v>0</v>
      </c>
      <c r="E595" s="13">
        <v>0</v>
      </c>
      <c r="F595" s="284">
        <v>0</v>
      </c>
      <c r="G595" s="284">
        <v>41670</v>
      </c>
      <c r="H595" s="219">
        <v>0</v>
      </c>
      <c r="I595" s="89"/>
      <c r="J595" s="89">
        <v>0</v>
      </c>
      <c r="K595" s="208"/>
    </row>
    <row r="596" spans="1:11" outlineLevel="1">
      <c r="A596" s="114"/>
      <c r="B596" s="87">
        <v>716</v>
      </c>
      <c r="C596" s="88" t="s">
        <v>320</v>
      </c>
      <c r="D596" s="12">
        <v>0</v>
      </c>
      <c r="E596" s="12">
        <v>0</v>
      </c>
      <c r="F596" s="283">
        <v>6000</v>
      </c>
      <c r="G596" s="283">
        <v>7380</v>
      </c>
      <c r="H596" s="219">
        <v>12200</v>
      </c>
      <c r="I596" s="89">
        <v>10000</v>
      </c>
      <c r="J596" s="89">
        <v>5000</v>
      </c>
      <c r="K596" s="208"/>
    </row>
    <row r="597" spans="1:11" outlineLevel="1">
      <c r="A597" s="114"/>
      <c r="B597" s="86"/>
      <c r="C597" s="133" t="s">
        <v>98</v>
      </c>
      <c r="D597" s="196">
        <f t="shared" ref="D597:J597" si="121">SUM(D590:D596)</f>
        <v>692</v>
      </c>
      <c r="E597" s="196">
        <f t="shared" si="121"/>
        <v>24734</v>
      </c>
      <c r="F597" s="196">
        <f t="shared" si="121"/>
        <v>21000</v>
      </c>
      <c r="G597" s="196">
        <f t="shared" si="121"/>
        <v>52050</v>
      </c>
      <c r="H597" s="196">
        <f t="shared" si="121"/>
        <v>19200</v>
      </c>
      <c r="I597" s="196">
        <f t="shared" si="121"/>
        <v>22000</v>
      </c>
      <c r="J597" s="196">
        <f t="shared" si="121"/>
        <v>17000</v>
      </c>
      <c r="K597" s="208"/>
    </row>
    <row r="598" spans="1:11" outlineLevel="1">
      <c r="A598" s="114"/>
      <c r="B598" s="86"/>
      <c r="C598" s="82"/>
      <c r="D598" s="204"/>
      <c r="E598" s="204"/>
      <c r="F598" s="204"/>
      <c r="G598" s="204"/>
      <c r="H598" s="204"/>
      <c r="I598" s="204"/>
      <c r="J598" s="204"/>
      <c r="K598" s="208"/>
    </row>
    <row r="599" spans="1:11" ht="13.5" outlineLevel="1" thickBot="1">
      <c r="A599" s="114"/>
      <c r="B599" s="86"/>
      <c r="C599" s="82"/>
      <c r="D599" s="204"/>
      <c r="E599" s="204"/>
      <c r="F599" s="204"/>
      <c r="G599" s="204"/>
      <c r="H599" s="204"/>
      <c r="I599" s="204"/>
      <c r="J599" s="204"/>
      <c r="K599" s="208"/>
    </row>
    <row r="600" spans="1:11" ht="13.5" outlineLevel="1" thickBot="1">
      <c r="A600" s="171" t="s">
        <v>157</v>
      </c>
      <c r="B600" s="166" t="s">
        <v>173</v>
      </c>
      <c r="C600" s="249"/>
      <c r="D600" s="99">
        <f t="shared" ref="D600:J600" si="122">D613</f>
        <v>618707</v>
      </c>
      <c r="E600" s="99">
        <f t="shared" si="122"/>
        <v>631368</v>
      </c>
      <c r="F600" s="99">
        <f t="shared" si="122"/>
        <v>706000</v>
      </c>
      <c r="G600" s="99">
        <f t="shared" si="122"/>
        <v>58210</v>
      </c>
      <c r="H600" s="99">
        <f t="shared" si="122"/>
        <v>798000</v>
      </c>
      <c r="I600" s="99">
        <f t="shared" si="122"/>
        <v>275640</v>
      </c>
      <c r="J600" s="99">
        <f t="shared" si="122"/>
        <v>275910</v>
      </c>
      <c r="K600" s="208"/>
    </row>
    <row r="601" spans="1:11" outlineLevel="1">
      <c r="A601" s="114"/>
      <c r="B601" s="87">
        <v>716</v>
      </c>
      <c r="C601" s="88" t="s">
        <v>397</v>
      </c>
      <c r="D601" s="13">
        <v>0</v>
      </c>
      <c r="E601" s="13">
        <v>3960</v>
      </c>
      <c r="F601" s="284">
        <v>56000</v>
      </c>
      <c r="G601" s="284">
        <v>0</v>
      </c>
      <c r="H601" s="264">
        <v>48000</v>
      </c>
      <c r="I601" s="90"/>
      <c r="J601" s="89">
        <v>0</v>
      </c>
      <c r="K601" s="208"/>
    </row>
    <row r="602" spans="1:11" outlineLevel="1">
      <c r="A602" s="114"/>
      <c r="B602" s="87">
        <v>717002</v>
      </c>
      <c r="C602" s="88" t="s">
        <v>337</v>
      </c>
      <c r="D602" s="13">
        <v>0</v>
      </c>
      <c r="E602" s="13">
        <v>0</v>
      </c>
      <c r="F602" s="284">
        <v>170000</v>
      </c>
      <c r="G602" s="284">
        <v>0</v>
      </c>
      <c r="H602" s="264">
        <v>0</v>
      </c>
      <c r="I602" s="90"/>
      <c r="J602" s="89">
        <v>0</v>
      </c>
      <c r="K602" s="208"/>
    </row>
    <row r="603" spans="1:11" outlineLevel="1">
      <c r="A603" s="114"/>
      <c r="B603" s="87">
        <v>717002</v>
      </c>
      <c r="C603" s="88" t="s">
        <v>411</v>
      </c>
      <c r="D603" s="13">
        <v>0</v>
      </c>
      <c r="E603" s="13">
        <v>0</v>
      </c>
      <c r="F603" s="284">
        <v>0</v>
      </c>
      <c r="G603" s="284">
        <v>0</v>
      </c>
      <c r="H603" s="264">
        <v>500000</v>
      </c>
      <c r="I603" s="90"/>
      <c r="J603" s="89">
        <v>0</v>
      </c>
      <c r="K603" s="208"/>
    </row>
    <row r="604" spans="1:11" outlineLevel="1">
      <c r="A604" s="114"/>
      <c r="B604" s="87">
        <v>713001</v>
      </c>
      <c r="C604" s="88" t="s">
        <v>400</v>
      </c>
      <c r="D604" s="13">
        <v>0</v>
      </c>
      <c r="E604" s="13">
        <v>9808</v>
      </c>
      <c r="F604" s="284">
        <v>0</v>
      </c>
      <c r="G604" s="284">
        <v>58210</v>
      </c>
      <c r="H604" s="264">
        <v>0</v>
      </c>
      <c r="I604" s="90"/>
      <c r="J604" s="89">
        <v>0</v>
      </c>
      <c r="K604" s="208"/>
    </row>
    <row r="605" spans="1:11" outlineLevel="1">
      <c r="A605" s="114"/>
      <c r="B605" s="87">
        <v>717001</v>
      </c>
      <c r="C605" s="88" t="s">
        <v>321</v>
      </c>
      <c r="D605" s="13">
        <v>598241</v>
      </c>
      <c r="E605" s="13">
        <v>0</v>
      </c>
      <c r="F605" s="284">
        <v>0</v>
      </c>
      <c r="G605" s="284">
        <v>0</v>
      </c>
      <c r="H605" s="264">
        <v>0</v>
      </c>
      <c r="I605" s="90"/>
      <c r="J605" s="89">
        <v>0</v>
      </c>
      <c r="K605" s="208"/>
    </row>
    <row r="606" spans="1:11" outlineLevel="1">
      <c r="A606" s="114"/>
      <c r="B606" s="87">
        <v>717002</v>
      </c>
      <c r="C606" s="88" t="s">
        <v>412</v>
      </c>
      <c r="D606" s="13">
        <v>0</v>
      </c>
      <c r="E606" s="13">
        <v>0</v>
      </c>
      <c r="F606" s="284">
        <v>0</v>
      </c>
      <c r="G606" s="284">
        <v>0</v>
      </c>
      <c r="H606" s="264">
        <v>250000</v>
      </c>
      <c r="I606" s="90"/>
      <c r="J606" s="89">
        <v>0</v>
      </c>
      <c r="K606" s="208"/>
    </row>
    <row r="607" spans="1:11" outlineLevel="1">
      <c r="A607" s="114"/>
      <c r="B607" s="87">
        <v>717002</v>
      </c>
      <c r="C607" s="88" t="s">
        <v>308</v>
      </c>
      <c r="D607" s="13">
        <v>0</v>
      </c>
      <c r="E607" s="13">
        <v>617600</v>
      </c>
      <c r="F607" s="284">
        <v>0</v>
      </c>
      <c r="G607" s="284">
        <v>0</v>
      </c>
      <c r="H607" s="264">
        <v>0</v>
      </c>
      <c r="I607" s="90"/>
      <c r="J607" s="89">
        <v>0</v>
      </c>
      <c r="K607" s="208"/>
    </row>
    <row r="608" spans="1:11" outlineLevel="1">
      <c r="A608" s="114"/>
      <c r="B608" s="87">
        <v>717004</v>
      </c>
      <c r="C608" s="88" t="s">
        <v>339</v>
      </c>
      <c r="D608" s="13">
        <v>1261</v>
      </c>
      <c r="E608" s="13">
        <v>0</v>
      </c>
      <c r="F608" s="284">
        <v>0</v>
      </c>
      <c r="G608" s="284">
        <v>0</v>
      </c>
      <c r="H608" s="264">
        <v>0</v>
      </c>
      <c r="I608" s="90"/>
      <c r="J608" s="89">
        <v>0</v>
      </c>
      <c r="K608" s="208"/>
    </row>
    <row r="609" spans="1:11" outlineLevel="1">
      <c r="A609" s="114"/>
      <c r="B609" s="87">
        <v>717002</v>
      </c>
      <c r="C609" s="88" t="s">
        <v>307</v>
      </c>
      <c r="D609" s="13">
        <v>19205</v>
      </c>
      <c r="E609" s="13">
        <v>0</v>
      </c>
      <c r="F609" s="284">
        <v>0</v>
      </c>
      <c r="G609" s="284">
        <v>0</v>
      </c>
      <c r="H609" s="264">
        <v>0</v>
      </c>
      <c r="I609" s="90"/>
      <c r="J609" s="89">
        <v>0</v>
      </c>
      <c r="K609" s="208"/>
    </row>
    <row r="610" spans="1:11" outlineLevel="1">
      <c r="A610" s="114"/>
      <c r="B610" s="87">
        <v>717002</v>
      </c>
      <c r="C610" s="88" t="s">
        <v>415</v>
      </c>
      <c r="D610" s="13">
        <v>0</v>
      </c>
      <c r="E610" s="13">
        <v>0</v>
      </c>
      <c r="F610" s="284">
        <v>360000</v>
      </c>
      <c r="G610" s="284">
        <v>0</v>
      </c>
      <c r="H610" s="264">
        <v>0</v>
      </c>
      <c r="I610" s="90"/>
      <c r="J610" s="89">
        <v>0</v>
      </c>
      <c r="K610" s="208"/>
    </row>
    <row r="611" spans="1:11" outlineLevel="1">
      <c r="A611" s="114"/>
      <c r="B611" s="87">
        <v>717001</v>
      </c>
      <c r="C611" s="88" t="s">
        <v>290</v>
      </c>
      <c r="D611" s="13">
        <v>0</v>
      </c>
      <c r="E611" s="13">
        <v>0</v>
      </c>
      <c r="F611" s="284">
        <v>20000</v>
      </c>
      <c r="G611" s="284">
        <v>0</v>
      </c>
      <c r="H611" s="264">
        <v>0</v>
      </c>
      <c r="I611" s="13">
        <v>75640</v>
      </c>
      <c r="J611" s="89">
        <v>91000</v>
      </c>
      <c r="K611" s="208"/>
    </row>
    <row r="612" spans="1:11" outlineLevel="1">
      <c r="A612" s="114"/>
      <c r="B612" s="87">
        <v>717002</v>
      </c>
      <c r="C612" s="88" t="s">
        <v>291</v>
      </c>
      <c r="D612" s="13">
        <v>0</v>
      </c>
      <c r="E612" s="13">
        <v>0</v>
      </c>
      <c r="F612" s="284">
        <v>100000</v>
      </c>
      <c r="G612" s="284">
        <v>0</v>
      </c>
      <c r="H612" s="264">
        <v>0</v>
      </c>
      <c r="I612" s="13">
        <v>200000</v>
      </c>
      <c r="J612" s="89">
        <v>184910</v>
      </c>
      <c r="K612" s="208"/>
    </row>
    <row r="613" spans="1:11" outlineLevel="1">
      <c r="A613" s="114"/>
      <c r="B613" s="86"/>
      <c r="C613" s="133" t="s">
        <v>98</v>
      </c>
      <c r="D613" s="172">
        <f>SUM(D601:D612)</f>
        <v>618707</v>
      </c>
      <c r="E613" s="172">
        <f>SUM(E601:E612)</f>
        <v>631368</v>
      </c>
      <c r="F613" s="172">
        <f>SUM(F601:F612)</f>
        <v>706000</v>
      </c>
      <c r="G613" s="172">
        <f t="shared" ref="G613:J613" si="123">SUM(G601:G612)</f>
        <v>58210</v>
      </c>
      <c r="H613" s="172">
        <f t="shared" si="123"/>
        <v>798000</v>
      </c>
      <c r="I613" s="172">
        <f t="shared" si="123"/>
        <v>275640</v>
      </c>
      <c r="J613" s="172">
        <f t="shared" si="123"/>
        <v>275910</v>
      </c>
      <c r="K613" s="208"/>
    </row>
    <row r="614" spans="1:11" outlineLevel="1">
      <c r="A614" s="114"/>
      <c r="B614" s="86"/>
      <c r="C614" s="82"/>
      <c r="D614" s="204"/>
      <c r="E614" s="204"/>
      <c r="F614" s="204"/>
      <c r="G614" s="204"/>
      <c r="H614" s="204"/>
      <c r="I614" s="204"/>
      <c r="J614" s="204"/>
      <c r="K614" s="208"/>
    </row>
    <row r="615" spans="1:11" ht="13.5" outlineLevel="1" thickBot="1">
      <c r="A615" s="114"/>
      <c r="B615" s="86"/>
      <c r="C615" s="82"/>
      <c r="D615" s="204"/>
      <c r="E615" s="204"/>
      <c r="F615" s="204"/>
      <c r="G615" s="204"/>
      <c r="H615" s="204"/>
      <c r="I615" s="204"/>
      <c r="J615" s="204"/>
      <c r="K615" s="208"/>
    </row>
    <row r="616" spans="1:11" ht="13.5" outlineLevel="1" thickBot="1">
      <c r="A616" s="338" t="s">
        <v>16</v>
      </c>
      <c r="B616" s="339"/>
      <c r="C616" s="340"/>
      <c r="D616" s="149">
        <f t="shared" ref="D616:J616" si="124">D589+D600</f>
        <v>619399</v>
      </c>
      <c r="E616" s="149">
        <f t="shared" si="124"/>
        <v>656102</v>
      </c>
      <c r="F616" s="149">
        <f t="shared" si="124"/>
        <v>727000</v>
      </c>
      <c r="G616" s="149">
        <f t="shared" si="124"/>
        <v>110260</v>
      </c>
      <c r="H616" s="149">
        <f t="shared" si="124"/>
        <v>817200</v>
      </c>
      <c r="I616" s="149">
        <f t="shared" si="124"/>
        <v>297640</v>
      </c>
      <c r="J616" s="149">
        <f t="shared" si="124"/>
        <v>292910</v>
      </c>
      <c r="K616" s="208"/>
    </row>
    <row r="617" spans="1:11" ht="13.5" outlineLevel="1" thickBot="1">
      <c r="A617" s="60"/>
      <c r="B617" s="60"/>
      <c r="C617" s="35"/>
      <c r="D617" s="204"/>
      <c r="E617" s="204"/>
      <c r="F617" s="204"/>
      <c r="G617" s="204"/>
      <c r="H617" s="204"/>
      <c r="I617" s="204"/>
      <c r="J617" s="204"/>
      <c r="K617" s="208"/>
    </row>
    <row r="618" spans="1:11" ht="13.5" thickBot="1">
      <c r="A618" s="76" t="s">
        <v>63</v>
      </c>
      <c r="B618" s="77"/>
      <c r="C618" s="78"/>
      <c r="D618" s="170" t="s">
        <v>145</v>
      </c>
      <c r="E618" s="170" t="s">
        <v>145</v>
      </c>
      <c r="F618" s="170" t="s">
        <v>145</v>
      </c>
      <c r="G618" s="170" t="s">
        <v>145</v>
      </c>
      <c r="H618" s="170" t="s">
        <v>145</v>
      </c>
      <c r="I618" s="170" t="s">
        <v>145</v>
      </c>
      <c r="J618" s="170" t="s">
        <v>145</v>
      </c>
      <c r="K618" s="208"/>
    </row>
    <row r="619" spans="1:11" ht="13.5" outlineLevel="1" thickBot="1">
      <c r="A619" s="121" t="s">
        <v>13</v>
      </c>
      <c r="B619" s="122"/>
      <c r="C619" s="123"/>
      <c r="D619" s="221">
        <f t="shared" ref="D619:J619" si="125">D625</f>
        <v>46897</v>
      </c>
      <c r="E619" s="221">
        <f t="shared" si="125"/>
        <v>47346</v>
      </c>
      <c r="F619" s="221">
        <f t="shared" si="125"/>
        <v>47820</v>
      </c>
      <c r="G619" s="221">
        <f t="shared" si="125"/>
        <v>247820</v>
      </c>
      <c r="H619" s="221">
        <f t="shared" si="125"/>
        <v>48320</v>
      </c>
      <c r="I619" s="221">
        <f t="shared" si="125"/>
        <v>48800</v>
      </c>
      <c r="J619" s="221">
        <f t="shared" si="125"/>
        <v>48800</v>
      </c>
      <c r="K619" s="208"/>
    </row>
    <row r="620" spans="1:11" outlineLevel="1">
      <c r="A620" s="118"/>
      <c r="B620" s="119">
        <v>821007</v>
      </c>
      <c r="C620" s="120" t="s">
        <v>189</v>
      </c>
      <c r="D620" s="13">
        <v>12472</v>
      </c>
      <c r="E620" s="12">
        <v>12592</v>
      </c>
      <c r="F620" s="283">
        <v>12720</v>
      </c>
      <c r="G620" s="283">
        <v>12720</v>
      </c>
      <c r="H620" s="219">
        <v>12850</v>
      </c>
      <c r="I620" s="89">
        <v>12980</v>
      </c>
      <c r="J620" s="89">
        <v>12980</v>
      </c>
      <c r="K620" s="208"/>
    </row>
    <row r="621" spans="1:11" outlineLevel="1">
      <c r="A621" s="118"/>
      <c r="B621" s="117">
        <v>821007001</v>
      </c>
      <c r="C621" s="120" t="s">
        <v>189</v>
      </c>
      <c r="D621" s="12">
        <v>19632</v>
      </c>
      <c r="E621" s="12">
        <v>19821</v>
      </c>
      <c r="F621" s="283">
        <v>20020</v>
      </c>
      <c r="G621" s="283">
        <v>20020</v>
      </c>
      <c r="H621" s="219">
        <v>20230</v>
      </c>
      <c r="I621" s="89">
        <v>20430</v>
      </c>
      <c r="J621" s="89">
        <v>20430</v>
      </c>
      <c r="K621" s="208"/>
    </row>
    <row r="622" spans="1:11" outlineLevel="1">
      <c r="A622" s="118"/>
      <c r="B622" s="117">
        <v>821007003</v>
      </c>
      <c r="C622" s="120" t="s">
        <v>189</v>
      </c>
      <c r="D622" s="12">
        <v>3738</v>
      </c>
      <c r="E622" s="12">
        <v>3774</v>
      </c>
      <c r="F622" s="283">
        <v>3810</v>
      </c>
      <c r="G622" s="283">
        <v>3810</v>
      </c>
      <c r="H622" s="219">
        <v>3850</v>
      </c>
      <c r="I622" s="89">
        <v>3890</v>
      </c>
      <c r="J622" s="89">
        <v>3890</v>
      </c>
      <c r="K622" s="208"/>
    </row>
    <row r="623" spans="1:11" outlineLevel="1">
      <c r="A623" s="118"/>
      <c r="B623" s="117">
        <v>821007005</v>
      </c>
      <c r="C623" s="120" t="s">
        <v>189</v>
      </c>
      <c r="D623" s="272">
        <v>11055</v>
      </c>
      <c r="E623" s="12">
        <v>11159</v>
      </c>
      <c r="F623" s="283">
        <v>11270</v>
      </c>
      <c r="G623" s="283">
        <v>11270</v>
      </c>
      <c r="H623" s="219">
        <v>11390</v>
      </c>
      <c r="I623" s="89">
        <v>11500</v>
      </c>
      <c r="J623" s="89">
        <v>11500</v>
      </c>
      <c r="K623" s="208"/>
    </row>
    <row r="624" spans="1:11" outlineLevel="1">
      <c r="A624" s="118"/>
      <c r="B624" s="117">
        <v>814001</v>
      </c>
      <c r="C624" s="238" t="s">
        <v>410</v>
      </c>
      <c r="D624" s="12">
        <v>0</v>
      </c>
      <c r="E624" s="12">
        <v>0</v>
      </c>
      <c r="F624" s="283">
        <v>0</v>
      </c>
      <c r="G624" s="283">
        <v>200000</v>
      </c>
      <c r="H624" s="219">
        <v>0</v>
      </c>
      <c r="I624" s="89">
        <v>0</v>
      </c>
      <c r="J624" s="89">
        <v>0</v>
      </c>
      <c r="K624" s="208"/>
    </row>
    <row r="625" spans="1:11" ht="13.5" outlineLevel="1" thickBot="1">
      <c r="A625" s="114"/>
      <c r="B625" s="86"/>
      <c r="C625" s="133" t="s">
        <v>98</v>
      </c>
      <c r="D625" s="207">
        <f t="shared" ref="D625:J625" si="126">SUM(D620:D624)</f>
        <v>46897</v>
      </c>
      <c r="E625" s="207">
        <f t="shared" si="126"/>
        <v>47346</v>
      </c>
      <c r="F625" s="207">
        <f t="shared" si="126"/>
        <v>47820</v>
      </c>
      <c r="G625" s="207">
        <f t="shared" si="126"/>
        <v>247820</v>
      </c>
      <c r="H625" s="207">
        <f t="shared" si="126"/>
        <v>48320</v>
      </c>
      <c r="I625" s="207">
        <f t="shared" si="126"/>
        <v>48800</v>
      </c>
      <c r="J625" s="207">
        <f t="shared" si="126"/>
        <v>48800</v>
      </c>
      <c r="K625" s="208"/>
    </row>
    <row r="626" spans="1:11" ht="13.5" outlineLevel="1" thickBot="1">
      <c r="A626" s="335" t="s">
        <v>147</v>
      </c>
      <c r="B626" s="336"/>
      <c r="C626" s="337"/>
      <c r="D626" s="149">
        <f t="shared" ref="D626:J626" si="127">D619</f>
        <v>46897</v>
      </c>
      <c r="E626" s="149">
        <f t="shared" si="127"/>
        <v>47346</v>
      </c>
      <c r="F626" s="149">
        <f t="shared" si="127"/>
        <v>47820</v>
      </c>
      <c r="G626" s="149">
        <f t="shared" si="127"/>
        <v>247820</v>
      </c>
      <c r="H626" s="149">
        <f t="shared" si="127"/>
        <v>48320</v>
      </c>
      <c r="I626" s="149">
        <f t="shared" si="127"/>
        <v>48800</v>
      </c>
      <c r="J626" s="149">
        <f t="shared" si="127"/>
        <v>48800</v>
      </c>
      <c r="K626" s="208"/>
    </row>
    <row r="627" spans="1:11" outlineLevel="1">
      <c r="A627" s="130"/>
      <c r="B627" s="127"/>
      <c r="C627" s="145"/>
      <c r="D627" s="204"/>
      <c r="E627" s="204"/>
      <c r="F627" s="204"/>
      <c r="G627" s="204"/>
      <c r="H627" s="204"/>
      <c r="I627" s="204"/>
      <c r="J627" s="204"/>
      <c r="K627" s="208"/>
    </row>
    <row r="628" spans="1:11" outlineLevel="1">
      <c r="A628" s="130"/>
      <c r="B628" s="127"/>
      <c r="C628" s="145"/>
      <c r="D628" s="204"/>
      <c r="E628" s="204"/>
      <c r="F628" s="204"/>
      <c r="G628" s="204"/>
      <c r="H628" s="204"/>
      <c r="I628" s="204"/>
      <c r="J628" s="204"/>
      <c r="K628" s="208"/>
    </row>
    <row r="629" spans="1:11" outlineLevel="1">
      <c r="A629" s="130"/>
      <c r="B629" s="127"/>
      <c r="C629" s="145"/>
      <c r="D629" s="204"/>
      <c r="E629" s="204"/>
      <c r="F629" s="204"/>
      <c r="G629" s="204"/>
      <c r="H629" s="204"/>
      <c r="I629" s="204"/>
      <c r="J629" s="204"/>
      <c r="K629" s="208"/>
    </row>
    <row r="630" spans="1:11" ht="13.5" thickBot="1">
      <c r="A630" s="146"/>
      <c r="B630" s="147"/>
      <c r="C630" s="148"/>
      <c r="D630" s="204"/>
      <c r="E630" s="204"/>
      <c r="F630" s="204"/>
      <c r="G630" s="204"/>
      <c r="H630" s="204"/>
      <c r="I630" s="204"/>
      <c r="J630" s="204"/>
      <c r="K630" s="208"/>
    </row>
    <row r="631" spans="1:11" ht="15.75" thickBot="1">
      <c r="A631" s="54" t="s">
        <v>17</v>
      </c>
      <c r="B631" s="55"/>
      <c r="C631" s="56"/>
      <c r="D631" s="170" t="s">
        <v>145</v>
      </c>
      <c r="E631" s="170" t="s">
        <v>145</v>
      </c>
      <c r="F631" s="170" t="s">
        <v>145</v>
      </c>
      <c r="G631" s="170" t="s">
        <v>145</v>
      </c>
      <c r="H631" s="170" t="s">
        <v>145</v>
      </c>
      <c r="I631" s="170" t="s">
        <v>145</v>
      </c>
      <c r="J631" s="170" t="s">
        <v>145</v>
      </c>
      <c r="K631" s="208"/>
    </row>
    <row r="632" spans="1:11" ht="14.25">
      <c r="A632" s="52" t="s">
        <v>399</v>
      </c>
      <c r="B632" s="32"/>
      <c r="C632" s="33"/>
      <c r="D632" s="273">
        <f>D579+D555+D544+D539+D534+D527+D516+D511+D506+D463+D440+D417+D378+D348+D333+D324+D309+D265+D256+D216+D182+D176+D167+D136+D92+D99+D6+D142+D122+D293</f>
        <v>2659148</v>
      </c>
      <c r="E632" s="273">
        <f>E579+E555+E544+E539+E534+E511+E506+E463+E440+E417+E378+E348+E333+E324+E309+E265+E256+E216+E182+E176+E167+E136+E92+E99+E6+E142+E122+E293</f>
        <v>1193344</v>
      </c>
      <c r="F632" s="273">
        <f t="shared" ref="F632:J632" si="128">F579+F555+F544+F539+F534+F511+F506+F463+F440+F417+F378+F348+F333+F324+F309+F265+F256+F216+F182+F176+F167+F136+F92+F99+F6+F142+F122+F293</f>
        <v>1459780</v>
      </c>
      <c r="G632" s="273">
        <f t="shared" si="128"/>
        <v>1531160</v>
      </c>
      <c r="H632" s="273">
        <f t="shared" si="128"/>
        <v>1368390</v>
      </c>
      <c r="I632" s="273">
        <f t="shared" si="128"/>
        <v>1346420</v>
      </c>
      <c r="J632" s="273">
        <f t="shared" si="128"/>
        <v>1360840</v>
      </c>
      <c r="K632" s="208"/>
    </row>
    <row r="633" spans="1:11" ht="14.25">
      <c r="A633" s="52" t="s">
        <v>398</v>
      </c>
      <c r="B633" s="32"/>
      <c r="C633" s="33"/>
      <c r="D633" s="273">
        <v>0</v>
      </c>
      <c r="E633" s="273">
        <f>E516+E527</f>
        <v>1664555</v>
      </c>
      <c r="F633" s="273">
        <f t="shared" ref="F633:J633" si="129">F516+F527</f>
        <v>1789050</v>
      </c>
      <c r="G633" s="273">
        <f t="shared" si="129"/>
        <v>1697170</v>
      </c>
      <c r="H633" s="273">
        <f t="shared" si="129"/>
        <v>1625460</v>
      </c>
      <c r="I633" s="273">
        <f t="shared" si="129"/>
        <v>1605080</v>
      </c>
      <c r="J633" s="273">
        <f t="shared" si="129"/>
        <v>1605080</v>
      </c>
      <c r="K633" s="208"/>
    </row>
    <row r="634" spans="1:11" ht="14.25">
      <c r="A634" s="51" t="s">
        <v>16</v>
      </c>
      <c r="B634" s="26"/>
      <c r="C634" s="27"/>
      <c r="D634" s="222">
        <f t="shared" ref="D634:J634" si="130">D616</f>
        <v>619399</v>
      </c>
      <c r="E634" s="222">
        <f t="shared" si="130"/>
        <v>656102</v>
      </c>
      <c r="F634" s="222">
        <f t="shared" si="130"/>
        <v>727000</v>
      </c>
      <c r="G634" s="222">
        <f t="shared" si="130"/>
        <v>110260</v>
      </c>
      <c r="H634" s="222">
        <f t="shared" si="130"/>
        <v>817200</v>
      </c>
      <c r="I634" s="222">
        <f t="shared" si="130"/>
        <v>297640</v>
      </c>
      <c r="J634" s="222">
        <f t="shared" si="130"/>
        <v>292910</v>
      </c>
      <c r="K634" s="208"/>
    </row>
    <row r="635" spans="1:11" ht="15" thickBot="1">
      <c r="A635" s="53" t="s">
        <v>66</v>
      </c>
      <c r="B635" s="34"/>
      <c r="C635" s="31"/>
      <c r="D635" s="223">
        <f t="shared" ref="D635:J635" si="131">D626</f>
        <v>46897</v>
      </c>
      <c r="E635" s="223">
        <f t="shared" si="131"/>
        <v>47346</v>
      </c>
      <c r="F635" s="223">
        <f t="shared" si="131"/>
        <v>47820</v>
      </c>
      <c r="G635" s="223">
        <f t="shared" si="131"/>
        <v>247820</v>
      </c>
      <c r="H635" s="223">
        <f t="shared" si="131"/>
        <v>48320</v>
      </c>
      <c r="I635" s="223">
        <f t="shared" si="131"/>
        <v>48800</v>
      </c>
      <c r="J635" s="223">
        <f t="shared" si="131"/>
        <v>48800</v>
      </c>
      <c r="K635" s="208"/>
    </row>
    <row r="636" spans="1:11" ht="15.75" thickBot="1">
      <c r="A636" s="329" t="s">
        <v>65</v>
      </c>
      <c r="B636" s="330"/>
      <c r="C636" s="331"/>
      <c r="D636" s="224">
        <f t="shared" ref="D636" si="132">D632+D634+D635</f>
        <v>3325444</v>
      </c>
      <c r="E636" s="224">
        <f>E632+E634+E635+E633</f>
        <v>3561347</v>
      </c>
      <c r="F636" s="224">
        <f t="shared" ref="F636:J636" si="133">F632+F634+F635+F633</f>
        <v>4023650</v>
      </c>
      <c r="G636" s="224">
        <f t="shared" si="133"/>
        <v>3586410</v>
      </c>
      <c r="H636" s="224">
        <f t="shared" si="133"/>
        <v>3859370</v>
      </c>
      <c r="I636" s="224">
        <f t="shared" si="133"/>
        <v>3297940</v>
      </c>
      <c r="J636" s="224">
        <f t="shared" si="133"/>
        <v>3307630</v>
      </c>
      <c r="K636" s="208"/>
    </row>
    <row r="637" spans="1:11" ht="15" thickBot="1">
      <c r="A637" s="344" t="s">
        <v>380</v>
      </c>
      <c r="B637" s="345"/>
      <c r="C637" s="346"/>
      <c r="D637" s="225">
        <f>príjmy!C98</f>
        <v>2892541</v>
      </c>
      <c r="E637" s="225">
        <f>príjmy!D98</f>
        <v>3023967</v>
      </c>
      <c r="F637" s="225">
        <f>príjmy!E98</f>
        <v>3185870</v>
      </c>
      <c r="G637" s="225">
        <f>príjmy!F98</f>
        <v>3387700</v>
      </c>
      <c r="H637" s="225">
        <f>príjmy!G98</f>
        <v>3246070</v>
      </c>
      <c r="I637" s="225">
        <f>príjmy!H98</f>
        <v>3144140</v>
      </c>
      <c r="J637" s="225">
        <f>príjmy!I98</f>
        <v>3153830</v>
      </c>
      <c r="K637" s="208"/>
    </row>
    <row r="638" spans="1:11" ht="15" thickBot="1">
      <c r="A638" s="245" t="s">
        <v>381</v>
      </c>
      <c r="B638" s="245"/>
      <c r="C638" s="245"/>
      <c r="D638" s="225">
        <f>príjmy!C99</f>
        <v>81299</v>
      </c>
      <c r="E638" s="225">
        <f>príjmy!D99</f>
        <v>129958</v>
      </c>
      <c r="F638" s="225">
        <f>príjmy!E99</f>
        <v>144110</v>
      </c>
      <c r="G638" s="225">
        <f>príjmy!F99</f>
        <v>98320</v>
      </c>
      <c r="H638" s="225">
        <f>príjmy!G99</f>
        <v>152800</v>
      </c>
      <c r="I638" s="225">
        <f>príjmy!H99</f>
        <v>152800</v>
      </c>
      <c r="J638" s="225">
        <f>príjmy!I99</f>
        <v>152800</v>
      </c>
      <c r="K638" s="208"/>
    </row>
    <row r="639" spans="1:11" ht="15" thickBot="1">
      <c r="A639" s="245" t="s">
        <v>195</v>
      </c>
      <c r="B639" s="245"/>
      <c r="C639" s="245"/>
      <c r="D639" s="225">
        <f>príjmy!C100</f>
        <v>462283</v>
      </c>
      <c r="E639" s="225">
        <f>príjmy!D100</f>
        <v>126503</v>
      </c>
      <c r="F639" s="225">
        <f>príjmy!E100</f>
        <v>391000</v>
      </c>
      <c r="G639" s="225">
        <f>príjmy!F100</f>
        <v>377410</v>
      </c>
      <c r="H639" s="225">
        <f>príjmy!G100</f>
        <v>100000</v>
      </c>
      <c r="I639" s="225">
        <f>príjmy!H100</f>
        <v>1000</v>
      </c>
      <c r="J639" s="225">
        <f>príjmy!I100</f>
        <v>1000</v>
      </c>
      <c r="K639" s="208"/>
    </row>
    <row r="640" spans="1:11" ht="15" thickBot="1">
      <c r="A640" s="245" t="s">
        <v>218</v>
      </c>
      <c r="B640" s="245"/>
      <c r="C640" s="245"/>
      <c r="D640" s="225">
        <f>príjmy!C101</f>
        <v>5317</v>
      </c>
      <c r="E640" s="225">
        <f>príjmy!D101</f>
        <v>285649.21000000002</v>
      </c>
      <c r="F640" s="225">
        <f>príjmy!E101</f>
        <v>302670</v>
      </c>
      <c r="G640" s="225">
        <f>príjmy!F101</f>
        <v>22240</v>
      </c>
      <c r="H640" s="225">
        <f>príjmy!G101</f>
        <v>360500</v>
      </c>
      <c r="I640" s="225">
        <f>príjmy!H101</f>
        <v>0</v>
      </c>
      <c r="J640" s="225">
        <f>príjmy!I101</f>
        <v>0</v>
      </c>
      <c r="K640" s="208"/>
    </row>
    <row r="641" spans="1:11" ht="15.75" thickBot="1">
      <c r="A641" s="329" t="s">
        <v>14</v>
      </c>
      <c r="B641" s="330"/>
      <c r="C641" s="331"/>
      <c r="D641" s="224">
        <f>SUM(D637:D640)</f>
        <v>3441440</v>
      </c>
      <c r="E641" s="224">
        <f>SUM(E637:E640)</f>
        <v>3566077.21</v>
      </c>
      <c r="F641" s="224">
        <f t="shared" ref="F641:J641" si="134">SUM(F637:F640)</f>
        <v>4023650</v>
      </c>
      <c r="G641" s="224">
        <f t="shared" si="134"/>
        <v>3885670</v>
      </c>
      <c r="H641" s="224">
        <f t="shared" si="134"/>
        <v>3859370</v>
      </c>
      <c r="I641" s="224">
        <f t="shared" si="134"/>
        <v>3297940</v>
      </c>
      <c r="J641" s="224">
        <f t="shared" si="134"/>
        <v>3307630</v>
      </c>
      <c r="K641" s="208"/>
    </row>
    <row r="642" spans="1:11" ht="16.5" thickBot="1">
      <c r="A642" s="28" t="s">
        <v>64</v>
      </c>
      <c r="B642" s="29"/>
      <c r="C642" s="30"/>
      <c r="D642" s="226">
        <f>D641-D636</f>
        <v>115996</v>
      </c>
      <c r="E642" s="226">
        <f t="shared" ref="E642:J642" si="135">E641-E636</f>
        <v>4730.2099999999627</v>
      </c>
      <c r="F642" s="226">
        <f t="shared" si="135"/>
        <v>0</v>
      </c>
      <c r="G642" s="226">
        <f t="shared" si="135"/>
        <v>299260</v>
      </c>
      <c r="H642" s="226">
        <f t="shared" si="135"/>
        <v>0</v>
      </c>
      <c r="I642" s="226">
        <f t="shared" si="135"/>
        <v>0</v>
      </c>
      <c r="J642" s="226">
        <f t="shared" si="135"/>
        <v>0</v>
      </c>
      <c r="K642" s="208"/>
    </row>
    <row r="643" spans="1:11">
      <c r="A643" s="124"/>
      <c r="B643" s="125"/>
      <c r="C643" s="126"/>
      <c r="D643" s="197"/>
      <c r="E643" s="197"/>
      <c r="F643" s="197"/>
      <c r="G643" s="197"/>
      <c r="H643" s="197"/>
      <c r="I643" s="197"/>
      <c r="J643" s="197"/>
      <c r="K643" s="208"/>
    </row>
    <row r="644" spans="1:11">
      <c r="A644" s="118" t="s">
        <v>418</v>
      </c>
      <c r="B644" s="127"/>
      <c r="C644" s="128"/>
      <c r="D644" s="197"/>
      <c r="E644" s="197"/>
      <c r="F644" s="197"/>
      <c r="G644" s="197"/>
      <c r="H644" s="197"/>
      <c r="I644" s="197"/>
      <c r="J644" s="197"/>
      <c r="K644" s="208"/>
    </row>
    <row r="645" spans="1:11">
      <c r="A645" s="93"/>
      <c r="B645" s="94" t="s">
        <v>248</v>
      </c>
      <c r="C645" s="95"/>
      <c r="D645" s="197"/>
      <c r="E645" s="197"/>
      <c r="F645" s="197"/>
      <c r="G645" s="197"/>
      <c r="H645" s="197"/>
      <c r="I645" s="197"/>
      <c r="J645" s="197"/>
      <c r="K645" s="208"/>
    </row>
    <row r="646" spans="1:11">
      <c r="A646" s="118"/>
      <c r="B646" s="127"/>
      <c r="C646" s="129"/>
      <c r="D646" s="197"/>
      <c r="E646" s="197"/>
      <c r="F646" s="197"/>
      <c r="G646" s="197"/>
      <c r="H646" s="197"/>
      <c r="I646" s="197"/>
      <c r="J646" s="197"/>
      <c r="K646" s="208"/>
    </row>
    <row r="647" spans="1:11">
      <c r="A647" s="118"/>
      <c r="B647" s="127"/>
      <c r="C647" s="129"/>
      <c r="D647" s="197"/>
      <c r="E647" s="197"/>
      <c r="F647" s="197"/>
      <c r="G647" s="197"/>
      <c r="H647" s="197"/>
      <c r="I647" s="197"/>
      <c r="J647" s="197"/>
      <c r="K647" s="208"/>
    </row>
    <row r="648" spans="1:11">
      <c r="A648" s="118"/>
      <c r="B648" s="127"/>
      <c r="C648" s="129"/>
      <c r="D648" s="197"/>
      <c r="E648" s="197"/>
      <c r="F648" s="197"/>
      <c r="G648" s="197"/>
      <c r="H648" s="197"/>
      <c r="I648" s="197"/>
      <c r="J648" s="197"/>
      <c r="K648" s="208"/>
    </row>
    <row r="649" spans="1:11">
      <c r="A649" s="118"/>
      <c r="B649" s="127"/>
      <c r="C649" s="129"/>
      <c r="D649" s="197"/>
      <c r="E649" s="197"/>
      <c r="F649" s="197"/>
      <c r="G649" s="197"/>
      <c r="H649" s="197"/>
      <c r="I649" s="197"/>
      <c r="J649" s="197"/>
      <c r="K649" s="208"/>
    </row>
    <row r="650" spans="1:11">
      <c r="A650" s="118"/>
      <c r="B650" s="130"/>
      <c r="C650" s="118"/>
      <c r="D650" s="197"/>
      <c r="E650" s="197"/>
      <c r="F650" s="197"/>
      <c r="G650" s="197"/>
      <c r="H650" s="197"/>
      <c r="I650" s="197"/>
      <c r="J650" s="197"/>
      <c r="K650" s="208"/>
    </row>
    <row r="651" spans="1:11">
      <c r="A651" s="118"/>
      <c r="B651" s="130"/>
      <c r="C651" s="118"/>
      <c r="D651" s="197"/>
      <c r="E651" s="197"/>
      <c r="F651" s="197"/>
      <c r="G651" s="197"/>
      <c r="H651" s="197"/>
      <c r="I651" s="197"/>
      <c r="J651" s="197"/>
      <c r="K651" s="208"/>
    </row>
    <row r="652" spans="1:11" ht="15">
      <c r="A652" s="118"/>
      <c r="B652" s="118"/>
      <c r="C652" s="131"/>
      <c r="D652" s="197"/>
      <c r="E652" s="197"/>
      <c r="F652" s="197"/>
      <c r="G652" s="197"/>
      <c r="H652" s="197"/>
      <c r="I652" s="197"/>
      <c r="J652" s="197"/>
      <c r="K652" s="208"/>
    </row>
    <row r="653" spans="1:11" ht="15">
      <c r="A653" s="118"/>
      <c r="B653" s="118"/>
      <c r="C653" s="132"/>
      <c r="D653" s="197"/>
      <c r="E653" s="197"/>
      <c r="F653" s="197"/>
      <c r="G653" s="197"/>
      <c r="H653" s="197"/>
      <c r="I653" s="197"/>
      <c r="J653" s="197"/>
      <c r="K653" s="208"/>
    </row>
    <row r="654" spans="1:11" ht="15">
      <c r="A654" s="118"/>
      <c r="B654" s="118"/>
      <c r="C654" s="132"/>
      <c r="D654" s="197"/>
      <c r="E654" s="197"/>
      <c r="F654" s="197"/>
      <c r="G654" s="197"/>
      <c r="H654" s="197"/>
      <c r="I654" s="197"/>
      <c r="J654" s="197"/>
      <c r="K654" s="208"/>
    </row>
    <row r="655" spans="1:11" ht="15">
      <c r="A655" s="118"/>
      <c r="B655" s="118"/>
      <c r="C655" s="132"/>
      <c r="D655" s="197"/>
      <c r="E655" s="197"/>
      <c r="F655" s="197"/>
      <c r="G655" s="197"/>
      <c r="H655" s="197"/>
      <c r="I655" s="197"/>
      <c r="J655" s="197"/>
      <c r="K655" s="208"/>
    </row>
    <row r="656" spans="1:11">
      <c r="A656" s="118"/>
      <c r="B656" s="118"/>
      <c r="C656" s="118"/>
      <c r="D656" s="197"/>
      <c r="E656" s="197"/>
      <c r="F656" s="197"/>
      <c r="G656" s="197"/>
      <c r="H656" s="197"/>
      <c r="I656" s="197"/>
      <c r="J656" s="197"/>
      <c r="K656" s="208"/>
    </row>
    <row r="657" spans="1:11">
      <c r="A657" s="124"/>
      <c r="B657" s="124"/>
      <c r="C657" s="124"/>
      <c r="D657" s="197"/>
      <c r="E657" s="197"/>
      <c r="F657" s="197"/>
      <c r="G657" s="197"/>
      <c r="H657" s="197"/>
      <c r="I657" s="197"/>
      <c r="J657" s="197"/>
      <c r="K657" s="208"/>
    </row>
    <row r="658" spans="1:11">
      <c r="A658" s="124"/>
      <c r="B658" s="124"/>
      <c r="C658" s="124"/>
      <c r="D658" s="197"/>
      <c r="E658" s="197"/>
      <c r="F658" s="197"/>
      <c r="G658" s="197"/>
      <c r="H658" s="197"/>
      <c r="I658" s="197"/>
      <c r="J658" s="197"/>
      <c r="K658" s="208"/>
    </row>
    <row r="659" spans="1:11">
      <c r="A659" s="124"/>
      <c r="B659" s="124"/>
      <c r="C659" s="124"/>
      <c r="D659" s="197"/>
      <c r="E659" s="197"/>
      <c r="F659" s="197"/>
      <c r="G659" s="197"/>
      <c r="H659" s="197"/>
      <c r="I659" s="197"/>
      <c r="J659" s="197"/>
      <c r="K659" s="208"/>
    </row>
    <row r="660" spans="1:11">
      <c r="A660" s="124"/>
      <c r="B660" s="124"/>
      <c r="C660" s="124"/>
      <c r="D660" s="197"/>
      <c r="E660" s="197"/>
      <c r="F660" s="197"/>
      <c r="G660" s="197"/>
      <c r="H660" s="197"/>
      <c r="I660" s="197"/>
      <c r="J660" s="197"/>
      <c r="K660" s="208"/>
    </row>
    <row r="661" spans="1:11">
      <c r="A661" s="124"/>
      <c r="B661" s="124"/>
      <c r="C661" s="124"/>
      <c r="D661" s="197"/>
      <c r="E661" s="197"/>
      <c r="F661" s="197"/>
      <c r="G661" s="197"/>
      <c r="H661" s="197"/>
      <c r="I661" s="197"/>
      <c r="J661" s="197"/>
      <c r="K661" s="208"/>
    </row>
    <row r="662" spans="1:11">
      <c r="A662" s="124"/>
      <c r="B662" s="124"/>
      <c r="C662" s="124"/>
      <c r="D662" s="197"/>
      <c r="E662" s="197"/>
      <c r="F662" s="197"/>
      <c r="G662" s="197"/>
      <c r="H662" s="197"/>
      <c r="I662" s="197"/>
      <c r="J662" s="197"/>
      <c r="K662" s="208"/>
    </row>
    <row r="663" spans="1:11">
      <c r="A663" s="124"/>
      <c r="B663" s="124"/>
      <c r="C663" s="124"/>
      <c r="D663" s="197"/>
      <c r="E663" s="197"/>
      <c r="F663" s="197"/>
      <c r="G663" s="197"/>
      <c r="H663" s="197"/>
      <c r="I663" s="197"/>
      <c r="J663" s="197"/>
      <c r="K663" s="208"/>
    </row>
    <row r="664" spans="1:11">
      <c r="A664" s="151"/>
      <c r="B664" s="124"/>
      <c r="C664" s="124"/>
      <c r="D664" s="197"/>
      <c r="E664" s="197"/>
      <c r="F664" s="197"/>
      <c r="G664" s="197"/>
      <c r="H664" s="197"/>
      <c r="I664" s="197"/>
      <c r="J664" s="197"/>
      <c r="K664" s="208"/>
    </row>
    <row r="665" spans="1:11">
      <c r="A665" s="124"/>
      <c r="B665" s="125"/>
      <c r="C665" s="126"/>
      <c r="D665" s="197"/>
      <c r="E665" s="197"/>
      <c r="F665" s="197"/>
      <c r="G665" s="197"/>
      <c r="H665" s="197"/>
      <c r="I665" s="197"/>
      <c r="J665" s="197"/>
      <c r="K665" s="208"/>
    </row>
    <row r="666" spans="1:11">
      <c r="A666" s="124"/>
      <c r="B666" s="125"/>
      <c r="C666" s="126"/>
      <c r="D666" s="197"/>
      <c r="E666" s="197"/>
      <c r="F666" s="197"/>
      <c r="G666" s="197"/>
      <c r="H666" s="197"/>
      <c r="I666" s="197"/>
      <c r="J666" s="197"/>
      <c r="K666" s="208"/>
    </row>
    <row r="667" spans="1:11">
      <c r="A667" s="124"/>
      <c r="B667" s="125"/>
      <c r="C667" s="126"/>
      <c r="D667" s="197"/>
      <c r="E667" s="197"/>
      <c r="F667" s="197"/>
      <c r="G667" s="197"/>
      <c r="H667" s="197"/>
      <c r="I667" s="197"/>
      <c r="J667" s="197"/>
      <c r="K667" s="208"/>
    </row>
    <row r="668" spans="1:11">
      <c r="A668" s="124"/>
      <c r="B668" s="125"/>
      <c r="C668" s="126"/>
      <c r="D668" s="197"/>
      <c r="E668" s="197"/>
      <c r="F668" s="197"/>
      <c r="G668" s="197"/>
      <c r="H668" s="197"/>
      <c r="I668" s="197"/>
      <c r="J668" s="197"/>
      <c r="K668" s="208"/>
    </row>
    <row r="669" spans="1:11">
      <c r="A669" s="124"/>
      <c r="B669" s="125"/>
      <c r="C669" s="126"/>
      <c r="D669" s="197"/>
      <c r="E669" s="197"/>
      <c r="F669" s="197"/>
      <c r="G669" s="197"/>
      <c r="H669" s="197"/>
      <c r="I669" s="197"/>
      <c r="J669" s="197"/>
      <c r="K669" s="208"/>
    </row>
    <row r="670" spans="1:11">
      <c r="A670" s="124"/>
      <c r="B670" s="125"/>
      <c r="C670" s="126"/>
      <c r="D670" s="197"/>
      <c r="E670" s="197"/>
      <c r="F670" s="197"/>
      <c r="G670" s="197"/>
      <c r="H670" s="197"/>
      <c r="I670" s="197"/>
      <c r="J670" s="197"/>
      <c r="K670" s="208"/>
    </row>
    <row r="671" spans="1:11">
      <c r="A671" s="124"/>
      <c r="B671" s="125"/>
      <c r="C671" s="126"/>
      <c r="D671" s="197"/>
      <c r="E671" s="197"/>
      <c r="F671" s="197"/>
      <c r="G671" s="197"/>
      <c r="H671" s="197"/>
      <c r="I671" s="197"/>
      <c r="J671" s="197"/>
      <c r="K671" s="208"/>
    </row>
    <row r="672" spans="1:11">
      <c r="A672" s="124"/>
      <c r="B672" s="125"/>
      <c r="C672" s="126"/>
      <c r="D672" s="197"/>
      <c r="E672" s="197"/>
      <c r="F672" s="197"/>
      <c r="G672" s="197"/>
      <c r="H672" s="197"/>
      <c r="I672" s="197"/>
      <c r="J672" s="197"/>
      <c r="K672" s="208"/>
    </row>
    <row r="673" spans="1:11">
      <c r="A673" s="124"/>
      <c r="B673" s="125"/>
      <c r="C673" s="126"/>
      <c r="D673" s="197"/>
      <c r="E673" s="197"/>
      <c r="F673" s="197"/>
      <c r="G673" s="197"/>
      <c r="H673" s="197"/>
      <c r="I673" s="197"/>
      <c r="J673" s="197"/>
      <c r="K673" s="208"/>
    </row>
    <row r="674" spans="1:11">
      <c r="A674" s="124"/>
      <c r="B674" s="125"/>
      <c r="C674" s="126"/>
      <c r="D674" s="197"/>
      <c r="E674" s="197"/>
      <c r="F674" s="197"/>
      <c r="G674" s="197"/>
      <c r="H674" s="197"/>
      <c r="I674" s="197"/>
      <c r="J674" s="197"/>
      <c r="K674" s="208"/>
    </row>
    <row r="675" spans="1:11">
      <c r="A675" s="124"/>
      <c r="B675" s="125"/>
      <c r="C675" s="126"/>
      <c r="D675" s="197"/>
      <c r="E675" s="197"/>
      <c r="F675" s="197"/>
      <c r="G675" s="197"/>
      <c r="H675" s="197"/>
      <c r="I675" s="197"/>
      <c r="J675" s="197"/>
    </row>
    <row r="676" spans="1:11">
      <c r="A676" s="124"/>
      <c r="B676" s="125"/>
      <c r="C676" s="126"/>
      <c r="D676" s="197"/>
      <c r="E676" s="197"/>
      <c r="F676" s="197"/>
      <c r="G676" s="197"/>
      <c r="H676" s="197"/>
      <c r="I676" s="197"/>
      <c r="J676" s="197"/>
    </row>
    <row r="677" spans="1:11">
      <c r="A677" s="124"/>
      <c r="B677" s="125"/>
      <c r="C677" s="126"/>
      <c r="D677" s="197"/>
      <c r="E677" s="197"/>
      <c r="F677" s="197"/>
      <c r="G677" s="197"/>
      <c r="H677" s="197"/>
      <c r="I677" s="197"/>
      <c r="J677" s="197"/>
    </row>
    <row r="678" spans="1:11">
      <c r="A678" s="124"/>
      <c r="B678" s="125"/>
      <c r="C678" s="126"/>
      <c r="D678" s="197"/>
      <c r="E678" s="197"/>
      <c r="F678" s="197"/>
      <c r="G678" s="197"/>
      <c r="H678" s="197"/>
      <c r="I678" s="197"/>
      <c r="J678" s="197"/>
    </row>
    <row r="679" spans="1:11">
      <c r="A679" s="124"/>
      <c r="B679" s="125"/>
      <c r="C679" s="126"/>
      <c r="D679" s="197"/>
      <c r="E679" s="197"/>
      <c r="F679" s="197"/>
      <c r="G679" s="197"/>
      <c r="H679" s="197"/>
      <c r="I679" s="197"/>
      <c r="J679" s="197"/>
    </row>
    <row r="680" spans="1:11">
      <c r="A680" s="124"/>
      <c r="B680" s="125"/>
      <c r="C680" s="126"/>
      <c r="D680" s="197"/>
      <c r="E680" s="197"/>
      <c r="F680" s="197"/>
      <c r="G680" s="197"/>
      <c r="H680" s="197"/>
      <c r="I680" s="197"/>
      <c r="J680" s="197"/>
    </row>
    <row r="681" spans="1:11">
      <c r="A681" s="124"/>
      <c r="B681" s="125"/>
      <c r="C681" s="126"/>
      <c r="D681" s="197"/>
      <c r="E681" s="197"/>
      <c r="F681" s="197"/>
      <c r="G681" s="197"/>
      <c r="H681" s="197"/>
      <c r="I681" s="197"/>
      <c r="J681" s="197"/>
    </row>
    <row r="682" spans="1:11">
      <c r="A682" s="124"/>
      <c r="B682" s="125"/>
      <c r="C682" s="126"/>
      <c r="D682" s="197"/>
      <c r="E682" s="197"/>
      <c r="F682" s="197"/>
      <c r="G682" s="197"/>
      <c r="H682" s="197"/>
      <c r="I682" s="197"/>
      <c r="J682" s="197"/>
    </row>
    <row r="683" spans="1:11">
      <c r="D683" s="197"/>
      <c r="E683" s="197"/>
      <c r="F683" s="197"/>
      <c r="G683" s="197"/>
      <c r="H683" s="197"/>
      <c r="I683" s="197"/>
      <c r="J683" s="197"/>
    </row>
    <row r="684" spans="1:11">
      <c r="D684" s="197"/>
      <c r="E684" s="197"/>
      <c r="F684" s="197"/>
      <c r="G684" s="197"/>
      <c r="H684" s="197"/>
      <c r="I684" s="197"/>
      <c r="J684" s="197"/>
    </row>
    <row r="685" spans="1:11">
      <c r="D685" s="197"/>
      <c r="E685" s="197"/>
      <c r="F685" s="197"/>
      <c r="G685" s="197"/>
      <c r="H685" s="197"/>
      <c r="I685" s="197"/>
      <c r="J685" s="197"/>
    </row>
    <row r="686" spans="1:11">
      <c r="D686" s="197"/>
      <c r="E686" s="197"/>
      <c r="F686" s="197"/>
      <c r="G686" s="197"/>
      <c r="H686" s="197"/>
      <c r="I686" s="197"/>
      <c r="J686" s="197"/>
    </row>
    <row r="687" spans="1:11">
      <c r="D687" s="197"/>
      <c r="E687" s="197"/>
      <c r="F687" s="197"/>
      <c r="G687" s="197"/>
      <c r="H687" s="197"/>
      <c r="I687" s="197"/>
      <c r="J687" s="197"/>
    </row>
    <row r="688" spans="1:11">
      <c r="B688" s="9"/>
      <c r="C688" s="9"/>
      <c r="D688" s="197"/>
      <c r="E688" s="197"/>
      <c r="F688" s="197"/>
      <c r="G688" s="197"/>
      <c r="H688" s="197"/>
      <c r="I688" s="197"/>
      <c r="J688" s="197"/>
    </row>
    <row r="689" spans="2:10">
      <c r="B689" s="9"/>
      <c r="C689" s="9"/>
      <c r="D689" s="197"/>
      <c r="E689" s="197"/>
      <c r="F689" s="197"/>
      <c r="G689" s="197"/>
      <c r="H689" s="197"/>
      <c r="I689" s="197"/>
      <c r="J689" s="197"/>
    </row>
    <row r="690" spans="2:10">
      <c r="B690" s="9"/>
      <c r="C690" s="9"/>
      <c r="D690" s="197"/>
      <c r="E690" s="197"/>
      <c r="F690" s="197"/>
      <c r="G690" s="197"/>
      <c r="H690" s="197"/>
      <c r="I690" s="197"/>
      <c r="J690" s="197"/>
    </row>
    <row r="691" spans="2:10">
      <c r="B691" s="9"/>
      <c r="C691" s="9"/>
      <c r="D691" s="197"/>
      <c r="E691" s="197"/>
      <c r="F691" s="197"/>
      <c r="G691" s="197"/>
      <c r="H691" s="197"/>
      <c r="I691" s="197"/>
      <c r="J691" s="197"/>
    </row>
    <row r="692" spans="2:10">
      <c r="B692" s="9"/>
      <c r="C692" s="9"/>
      <c r="D692" s="197"/>
      <c r="E692" s="197"/>
      <c r="F692" s="197"/>
      <c r="G692" s="197"/>
      <c r="H692" s="197"/>
      <c r="I692" s="197"/>
      <c r="J692" s="197"/>
    </row>
    <row r="693" spans="2:10">
      <c r="B693" s="9"/>
      <c r="C693" s="9"/>
      <c r="D693" s="197"/>
      <c r="E693" s="197"/>
      <c r="F693" s="197"/>
      <c r="G693" s="197"/>
      <c r="H693" s="197"/>
      <c r="I693" s="197"/>
      <c r="J693" s="197"/>
    </row>
    <row r="694" spans="2:10">
      <c r="B694" s="9"/>
      <c r="C694" s="9"/>
      <c r="D694" s="197"/>
      <c r="E694" s="197"/>
      <c r="F694" s="197"/>
      <c r="G694" s="197"/>
      <c r="H694" s="197"/>
      <c r="I694" s="197"/>
      <c r="J694" s="197"/>
    </row>
    <row r="695" spans="2:10">
      <c r="B695" s="9"/>
      <c r="C695" s="9"/>
      <c r="D695" s="197"/>
      <c r="E695" s="197"/>
      <c r="F695" s="197"/>
      <c r="G695" s="197"/>
      <c r="H695" s="197"/>
      <c r="I695" s="197"/>
      <c r="J695" s="197"/>
    </row>
    <row r="696" spans="2:10">
      <c r="B696" s="9"/>
      <c r="C696" s="9"/>
      <c r="D696" s="197"/>
      <c r="E696" s="197"/>
      <c r="F696" s="197"/>
      <c r="G696" s="197"/>
      <c r="H696" s="197"/>
      <c r="I696" s="197"/>
      <c r="J696" s="197"/>
    </row>
    <row r="697" spans="2:10">
      <c r="B697" s="9"/>
      <c r="C697" s="9"/>
      <c r="D697" s="197"/>
      <c r="E697" s="197"/>
      <c r="F697" s="197"/>
      <c r="G697" s="197"/>
      <c r="H697" s="197"/>
      <c r="I697" s="197"/>
      <c r="J697" s="197"/>
    </row>
    <row r="698" spans="2:10">
      <c r="B698" s="9"/>
      <c r="C698" s="9"/>
      <c r="D698" s="197"/>
      <c r="E698" s="197"/>
      <c r="F698" s="197"/>
      <c r="G698" s="197"/>
      <c r="H698" s="197"/>
      <c r="I698" s="197"/>
      <c r="J698" s="197"/>
    </row>
    <row r="699" spans="2:10">
      <c r="B699" s="9"/>
      <c r="C699" s="9"/>
      <c r="D699" s="197"/>
      <c r="E699" s="197"/>
      <c r="F699" s="197"/>
      <c r="G699" s="197"/>
      <c r="H699" s="197"/>
      <c r="I699" s="197"/>
      <c r="J699" s="197"/>
    </row>
    <row r="700" spans="2:10">
      <c r="B700" s="9"/>
      <c r="C700" s="9"/>
      <c r="D700" s="197"/>
      <c r="E700" s="197"/>
      <c r="F700" s="197"/>
      <c r="G700" s="197"/>
      <c r="H700" s="197"/>
      <c r="I700" s="197"/>
      <c r="J700" s="197"/>
    </row>
    <row r="701" spans="2:10">
      <c r="B701" s="9"/>
      <c r="C701" s="9"/>
      <c r="D701" s="197"/>
      <c r="E701" s="197"/>
      <c r="F701" s="197"/>
      <c r="G701" s="197"/>
      <c r="H701" s="197"/>
      <c r="I701" s="197"/>
      <c r="J701" s="197"/>
    </row>
    <row r="702" spans="2:10">
      <c r="B702" s="9"/>
      <c r="C702" s="9"/>
      <c r="D702" s="197"/>
      <c r="E702" s="197"/>
      <c r="F702" s="197"/>
      <c r="G702" s="197"/>
      <c r="H702" s="197"/>
      <c r="I702" s="197"/>
      <c r="J702" s="197"/>
    </row>
    <row r="703" spans="2:10">
      <c r="B703" s="9"/>
      <c r="C703" s="9"/>
      <c r="D703" s="197"/>
      <c r="E703" s="197"/>
      <c r="F703" s="197"/>
      <c r="G703" s="197"/>
      <c r="H703" s="197"/>
      <c r="I703" s="197"/>
      <c r="J703" s="197"/>
    </row>
    <row r="704" spans="2:10">
      <c r="B704" s="9"/>
      <c r="C704" s="9"/>
      <c r="D704" s="197"/>
      <c r="E704" s="197"/>
      <c r="F704" s="197"/>
      <c r="G704" s="197"/>
      <c r="H704" s="197"/>
      <c r="I704" s="197"/>
      <c r="J704" s="197"/>
    </row>
    <row r="705" spans="2:10">
      <c r="B705" s="9"/>
      <c r="C705" s="9"/>
      <c r="D705" s="197"/>
      <c r="E705" s="197"/>
      <c r="F705" s="197"/>
      <c r="G705" s="197"/>
      <c r="H705" s="197"/>
      <c r="I705" s="197"/>
      <c r="J705" s="197"/>
    </row>
    <row r="706" spans="2:10">
      <c r="B706" s="9"/>
      <c r="C706" s="9"/>
      <c r="D706" s="197"/>
      <c r="E706" s="197"/>
      <c r="F706" s="197"/>
      <c r="G706" s="197"/>
      <c r="H706" s="197"/>
      <c r="I706" s="197"/>
      <c r="J706" s="197"/>
    </row>
    <row r="707" spans="2:10">
      <c r="B707" s="9"/>
      <c r="C707" s="9"/>
      <c r="D707" s="197"/>
      <c r="E707" s="197"/>
      <c r="F707" s="197"/>
      <c r="G707" s="197"/>
      <c r="H707" s="197"/>
      <c r="I707" s="197"/>
      <c r="J707" s="197"/>
    </row>
    <row r="708" spans="2:10">
      <c r="B708" s="9"/>
      <c r="C708" s="9"/>
      <c r="D708" s="197"/>
      <c r="E708" s="197"/>
      <c r="F708" s="197"/>
      <c r="G708" s="197"/>
      <c r="H708" s="197"/>
      <c r="I708" s="197"/>
      <c r="J708" s="197"/>
    </row>
    <row r="709" spans="2:10">
      <c r="B709" s="9"/>
      <c r="C709" s="9"/>
      <c r="D709" s="197"/>
      <c r="E709" s="197"/>
      <c r="F709" s="197"/>
      <c r="G709" s="197"/>
      <c r="H709" s="197"/>
      <c r="I709" s="197"/>
      <c r="J709" s="197"/>
    </row>
    <row r="710" spans="2:10">
      <c r="B710" s="9"/>
      <c r="C710" s="9"/>
      <c r="D710" s="197"/>
      <c r="E710" s="197"/>
      <c r="F710" s="197"/>
      <c r="G710" s="197"/>
      <c r="H710" s="197"/>
      <c r="I710" s="197"/>
      <c r="J710" s="197"/>
    </row>
    <row r="711" spans="2:10">
      <c r="B711" s="9"/>
      <c r="C711" s="9"/>
      <c r="D711" s="197"/>
      <c r="E711" s="197"/>
      <c r="F711" s="197"/>
      <c r="G711" s="197"/>
      <c r="H711" s="197"/>
      <c r="I711" s="197"/>
      <c r="J711" s="197"/>
    </row>
    <row r="712" spans="2:10">
      <c r="B712" s="9"/>
      <c r="C712" s="9"/>
      <c r="D712" s="197"/>
      <c r="E712" s="197"/>
      <c r="F712" s="197"/>
      <c r="G712" s="197"/>
      <c r="H712" s="197"/>
      <c r="I712" s="197"/>
      <c r="J712" s="197"/>
    </row>
    <row r="713" spans="2:10">
      <c r="B713" s="9"/>
      <c r="C713" s="9"/>
      <c r="D713" s="197"/>
      <c r="E713" s="197"/>
      <c r="F713" s="197"/>
      <c r="G713" s="197"/>
      <c r="H713" s="197"/>
      <c r="I713" s="197"/>
      <c r="J713" s="197"/>
    </row>
    <row r="714" spans="2:10">
      <c r="B714" s="9"/>
      <c r="C714" s="9"/>
    </row>
    <row r="715" spans="2:10">
      <c r="B715" s="9"/>
      <c r="C715" s="9"/>
    </row>
    <row r="716" spans="2:10">
      <c r="B716" s="9"/>
      <c r="C716" s="9"/>
    </row>
    <row r="717" spans="2:10">
      <c r="B717" s="9"/>
      <c r="C717" s="9"/>
    </row>
    <row r="718" spans="2:10">
      <c r="B718" s="9"/>
      <c r="C718" s="9"/>
    </row>
    <row r="719" spans="2:10">
      <c r="B719" s="9"/>
      <c r="C719" s="9"/>
    </row>
  </sheetData>
  <mergeCells count="10">
    <mergeCell ref="A1:H3"/>
    <mergeCell ref="A4:C5"/>
    <mergeCell ref="A641:C641"/>
    <mergeCell ref="A324:C324"/>
    <mergeCell ref="A586:C586"/>
    <mergeCell ref="A616:C616"/>
    <mergeCell ref="A626:C626"/>
    <mergeCell ref="A636:C636"/>
    <mergeCell ref="A588:C588"/>
    <mergeCell ref="A637:C63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22" workbookViewId="0">
      <selection activeCell="M26" sqref="M26"/>
    </sheetView>
  </sheetViews>
  <sheetFormatPr defaultRowHeight="12.75"/>
  <cols>
    <col min="3" max="3" width="31.28515625" customWidth="1"/>
    <col min="4" max="4" width="3.28515625" customWidth="1"/>
    <col min="5" max="5" width="0.140625" hidden="1" customWidth="1"/>
    <col min="6" max="6" width="13.85546875" customWidth="1"/>
    <col min="7" max="7" width="8" hidden="1" customWidth="1"/>
    <col min="8" max="8" width="13" customWidth="1"/>
  </cols>
  <sheetData>
    <row r="1" spans="1:9" ht="18">
      <c r="A1" s="347" t="s">
        <v>416</v>
      </c>
      <c r="B1" s="347"/>
      <c r="C1" s="347"/>
      <c r="D1" s="347"/>
      <c r="E1" s="347"/>
      <c r="F1" s="347"/>
      <c r="G1" s="347"/>
      <c r="H1" s="347"/>
    </row>
    <row r="2" spans="1:9" ht="18">
      <c r="A2" s="175"/>
      <c r="B2" s="175"/>
      <c r="C2" s="175"/>
      <c r="D2" s="175"/>
      <c r="E2" s="175"/>
      <c r="F2" s="175"/>
      <c r="G2" s="175"/>
      <c r="H2" s="175"/>
    </row>
    <row r="4" spans="1:9" ht="15.75">
      <c r="A4" s="261" t="s">
        <v>191</v>
      </c>
      <c r="B4" s="262"/>
      <c r="C4" s="262"/>
      <c r="D4" s="263"/>
      <c r="E4" s="261"/>
      <c r="F4" s="260"/>
      <c r="G4" s="262"/>
      <c r="H4" s="260" t="s">
        <v>353</v>
      </c>
      <c r="I4" s="307"/>
    </row>
    <row r="6" spans="1:9" ht="15">
      <c r="A6" s="176"/>
      <c r="B6" s="176"/>
      <c r="C6" s="176"/>
      <c r="D6" s="177"/>
      <c r="E6" s="177"/>
      <c r="F6" s="257"/>
      <c r="G6" s="257"/>
      <c r="H6" s="257"/>
    </row>
    <row r="7" spans="1:9" ht="15">
      <c r="A7" s="176" t="s">
        <v>232</v>
      </c>
      <c r="B7" s="176"/>
      <c r="C7" s="176"/>
      <c r="D7" s="177"/>
      <c r="E7" s="177"/>
      <c r="F7" s="257"/>
      <c r="G7" s="257"/>
      <c r="H7" s="257">
        <v>1000</v>
      </c>
    </row>
    <row r="8" spans="1:9" ht="15">
      <c r="A8" s="176"/>
      <c r="B8" s="176"/>
      <c r="C8" s="176"/>
      <c r="D8" s="177"/>
      <c r="E8" s="177"/>
      <c r="F8" s="257"/>
      <c r="G8" s="257"/>
      <c r="H8" s="257"/>
    </row>
    <row r="9" spans="1:9" ht="15">
      <c r="A9" s="176" t="s">
        <v>246</v>
      </c>
      <c r="B9" s="176"/>
      <c r="C9" s="176"/>
      <c r="D9" s="177"/>
      <c r="E9" s="177"/>
      <c r="F9" s="257"/>
      <c r="G9" s="257"/>
      <c r="H9" s="257">
        <v>750</v>
      </c>
    </row>
    <row r="10" spans="1:9" ht="15">
      <c r="A10" s="176"/>
      <c r="B10" s="176"/>
      <c r="C10" s="176"/>
      <c r="D10" s="177"/>
      <c r="E10" s="177"/>
      <c r="F10" s="257"/>
      <c r="G10" s="257"/>
      <c r="H10" s="257"/>
    </row>
    <row r="11" spans="1:9" ht="15">
      <c r="A11" s="176" t="s">
        <v>347</v>
      </c>
      <c r="B11" s="176"/>
      <c r="C11" s="176"/>
      <c r="D11" s="177"/>
      <c r="E11" s="177"/>
      <c r="F11" s="257"/>
      <c r="G11" s="257"/>
      <c r="H11" s="257">
        <v>1300</v>
      </c>
    </row>
    <row r="12" spans="1:9" ht="15">
      <c r="A12" s="176"/>
      <c r="B12" s="176"/>
      <c r="C12" s="176"/>
      <c r="D12" s="177"/>
      <c r="E12" s="177"/>
      <c r="F12" s="257"/>
      <c r="G12" s="257"/>
      <c r="H12" s="257"/>
    </row>
    <row r="13" spans="1:9" ht="15">
      <c r="A13" s="176" t="s">
        <v>222</v>
      </c>
      <c r="B13" s="176"/>
      <c r="C13" s="176"/>
      <c r="D13" s="177"/>
      <c r="E13" s="177"/>
      <c r="F13" s="257"/>
      <c r="G13" s="257"/>
      <c r="H13" s="257">
        <v>700</v>
      </c>
      <c r="I13">
        <v>350</v>
      </c>
    </row>
    <row r="14" spans="1:9" ht="15">
      <c r="A14" s="176"/>
      <c r="B14" s="176"/>
      <c r="C14" s="176"/>
      <c r="D14" s="177"/>
      <c r="E14" s="177"/>
      <c r="F14" s="257"/>
      <c r="G14" s="257"/>
      <c r="H14" s="257"/>
    </row>
    <row r="15" spans="1:9" ht="15">
      <c r="A15" s="176" t="s">
        <v>348</v>
      </c>
      <c r="B15" s="176"/>
      <c r="C15" s="176"/>
      <c r="D15" s="177"/>
      <c r="E15" s="177"/>
      <c r="F15" s="257"/>
      <c r="G15" s="257"/>
      <c r="H15" s="257">
        <v>1000</v>
      </c>
    </row>
    <row r="16" spans="1:9" ht="15">
      <c r="A16" s="176"/>
      <c r="B16" s="176"/>
      <c r="C16" s="176"/>
      <c r="D16" s="177"/>
      <c r="E16" s="177"/>
      <c r="F16" s="257"/>
      <c r="G16" s="257"/>
      <c r="H16" s="257"/>
    </row>
    <row r="17" spans="1:9" ht="15">
      <c r="A17" s="176" t="s">
        <v>354</v>
      </c>
      <c r="B17" s="176"/>
      <c r="C17" s="176"/>
      <c r="D17" s="177"/>
      <c r="E17" s="177"/>
      <c r="F17" s="257"/>
      <c r="G17" s="257"/>
      <c r="H17" s="257">
        <v>500</v>
      </c>
    </row>
    <row r="18" spans="1:9" ht="15">
      <c r="A18" s="176"/>
      <c r="B18" s="176"/>
      <c r="C18" s="176"/>
      <c r="D18" s="177"/>
      <c r="E18" s="177"/>
      <c r="F18" s="257"/>
      <c r="G18" s="257"/>
      <c r="H18" s="257"/>
    </row>
    <row r="19" spans="1:9" ht="15">
      <c r="A19" s="176" t="s">
        <v>247</v>
      </c>
      <c r="B19" s="176"/>
      <c r="C19" s="176"/>
      <c r="D19" s="177"/>
      <c r="E19" s="177"/>
      <c r="F19" s="257"/>
      <c r="G19" s="257"/>
      <c r="H19" s="257">
        <v>1300</v>
      </c>
      <c r="I19">
        <v>420</v>
      </c>
    </row>
    <row r="20" spans="1:9" ht="15">
      <c r="A20" s="176"/>
      <c r="B20" s="176"/>
      <c r="C20" s="176"/>
      <c r="D20" s="177"/>
      <c r="E20" s="177"/>
      <c r="F20" s="257"/>
      <c r="G20" s="257"/>
      <c r="H20" s="257"/>
    </row>
    <row r="21" spans="1:9" ht="15">
      <c r="A21" s="176" t="s">
        <v>351</v>
      </c>
      <c r="B21" s="176"/>
      <c r="C21" s="176"/>
      <c r="D21" s="177"/>
      <c r="E21" s="177"/>
      <c r="F21" s="257"/>
      <c r="G21" s="257"/>
      <c r="H21" s="257">
        <v>500</v>
      </c>
    </row>
    <row r="22" spans="1:9" ht="15">
      <c r="A22" s="176"/>
      <c r="B22" s="176"/>
      <c r="C22" s="176"/>
      <c r="D22" s="177"/>
      <c r="E22" s="177"/>
      <c r="F22" s="257"/>
      <c r="G22" s="257"/>
      <c r="H22" s="257"/>
    </row>
    <row r="23" spans="1:9" ht="15">
      <c r="A23" s="176" t="s">
        <v>233</v>
      </c>
      <c r="B23" s="176"/>
      <c r="C23" s="176"/>
      <c r="D23" s="177"/>
      <c r="E23" s="177"/>
      <c r="F23" s="257"/>
      <c r="G23" s="257"/>
      <c r="H23" s="257">
        <v>1000</v>
      </c>
      <c r="I23">
        <v>500</v>
      </c>
    </row>
    <row r="24" spans="1:9" ht="15">
      <c r="A24" s="176"/>
      <c r="B24" s="176"/>
      <c r="C24" s="176"/>
      <c r="D24" s="177"/>
      <c r="E24" s="177"/>
      <c r="F24" s="257"/>
      <c r="G24" s="257"/>
      <c r="H24" s="257"/>
    </row>
    <row r="25" spans="1:9" ht="15">
      <c r="A25" s="176" t="s">
        <v>349</v>
      </c>
      <c r="B25" s="176"/>
      <c r="C25" s="176"/>
      <c r="D25" s="177"/>
      <c r="E25" s="177"/>
      <c r="F25" s="257"/>
      <c r="G25" s="257"/>
      <c r="H25" s="257">
        <v>500</v>
      </c>
    </row>
    <row r="26" spans="1:9" ht="15">
      <c r="A26" s="176"/>
      <c r="B26" s="176"/>
      <c r="C26" s="176"/>
      <c r="D26" s="177"/>
      <c r="E26" s="177"/>
      <c r="F26" s="257"/>
      <c r="G26" s="257"/>
      <c r="H26" s="257"/>
    </row>
    <row r="27" spans="1:9" ht="15">
      <c r="A27" s="176" t="s">
        <v>350</v>
      </c>
      <c r="B27" s="176"/>
      <c r="C27" s="176"/>
      <c r="D27" s="177"/>
      <c r="E27" s="177"/>
      <c r="F27" s="257"/>
      <c r="G27" s="257"/>
      <c r="H27" s="257">
        <v>200</v>
      </c>
    </row>
    <row r="28" spans="1:9" ht="15">
      <c r="A28" s="176"/>
      <c r="B28" s="176"/>
      <c r="C28" s="176"/>
      <c r="D28" s="177"/>
      <c r="E28" s="177"/>
      <c r="F28" s="257"/>
      <c r="G28" s="257"/>
      <c r="H28" s="257"/>
    </row>
    <row r="29" spans="1:9" ht="15">
      <c r="A29" s="176" t="s">
        <v>372</v>
      </c>
      <c r="B29" s="176"/>
      <c r="C29" s="176"/>
      <c r="D29" s="177"/>
      <c r="E29" s="177"/>
      <c r="F29" s="257"/>
      <c r="G29" s="257"/>
      <c r="H29" s="257">
        <v>200</v>
      </c>
    </row>
    <row r="30" spans="1:9" ht="15">
      <c r="A30" s="176"/>
      <c r="B30" s="176"/>
      <c r="C30" s="176"/>
      <c r="D30" s="177"/>
      <c r="E30" s="177"/>
      <c r="F30" s="257"/>
      <c r="G30" s="257"/>
      <c r="H30" s="257"/>
    </row>
    <row r="31" spans="1:9" ht="15">
      <c r="A31" s="176" t="s">
        <v>374</v>
      </c>
      <c r="B31" s="176"/>
      <c r="C31" s="176"/>
      <c r="D31" s="177"/>
      <c r="E31" s="177"/>
      <c r="F31" s="257"/>
      <c r="G31" s="257"/>
      <c r="H31" s="257">
        <v>750</v>
      </c>
    </row>
    <row r="32" spans="1:9" ht="15">
      <c r="A32" s="176"/>
      <c r="B32" s="176"/>
      <c r="C32" s="176"/>
      <c r="D32" s="177"/>
      <c r="E32" s="177"/>
      <c r="F32" s="257"/>
      <c r="G32" s="257"/>
      <c r="H32" s="257"/>
    </row>
    <row r="33" spans="1:9" ht="15">
      <c r="A33" s="176" t="s">
        <v>417</v>
      </c>
      <c r="B33" s="176"/>
      <c r="C33" s="176"/>
      <c r="D33" s="177"/>
      <c r="E33" s="177"/>
      <c r="F33" s="257"/>
      <c r="G33" s="257"/>
      <c r="H33" s="257">
        <v>800</v>
      </c>
    </row>
    <row r="34" spans="1:9" ht="15">
      <c r="A34" s="176"/>
      <c r="B34" s="176"/>
      <c r="C34" s="176"/>
      <c r="D34" s="177"/>
      <c r="E34" s="177"/>
      <c r="F34" s="257"/>
      <c r="G34" s="257"/>
      <c r="H34" s="257"/>
    </row>
    <row r="35" spans="1:9" s="81" customFormat="1" ht="15.75">
      <c r="A35" s="178" t="s">
        <v>190</v>
      </c>
      <c r="B35" s="178"/>
      <c r="C35" s="178"/>
      <c r="D35" s="179"/>
      <c r="E35" s="179"/>
      <c r="F35" s="258"/>
      <c r="G35" s="258"/>
      <c r="H35" s="258">
        <f>SUM(H6:H33)</f>
        <v>10500</v>
      </c>
      <c r="I35" s="308">
        <f>SUM(I7:I34)</f>
        <v>1270</v>
      </c>
    </row>
    <row r="36" spans="1:9" ht="15">
      <c r="F36" s="259"/>
      <c r="G36" s="259"/>
      <c r="H36" s="257"/>
    </row>
    <row r="37" spans="1:9" ht="18">
      <c r="A37" s="305" t="s">
        <v>190</v>
      </c>
      <c r="B37" s="305"/>
      <c r="C37" s="305"/>
      <c r="D37" s="305"/>
      <c r="E37" s="305"/>
      <c r="F37" s="306"/>
      <c r="G37" s="306"/>
      <c r="H37" s="306">
        <f>H35+I35</f>
        <v>11770</v>
      </c>
    </row>
    <row r="38" spans="1:9">
      <c r="F38" s="259"/>
      <c r="G38" s="259"/>
      <c r="H38" s="259"/>
    </row>
    <row r="39" spans="1:9" ht="15">
      <c r="A39" s="176"/>
      <c r="B39" s="176"/>
      <c r="C39" s="176"/>
      <c r="D39" s="177"/>
      <c r="E39" s="177"/>
      <c r="F39" s="257"/>
      <c r="G39" s="257"/>
      <c r="H39" s="257"/>
    </row>
    <row r="40" spans="1:9">
      <c r="F40" s="259"/>
      <c r="G40" s="259"/>
      <c r="H40" s="259"/>
    </row>
    <row r="41" spans="1:9">
      <c r="F41" s="259"/>
      <c r="G41" s="259"/>
      <c r="H41" s="259"/>
    </row>
    <row r="42" spans="1:9">
      <c r="F42" s="259"/>
      <c r="G42" s="259"/>
      <c r="H42" s="259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vydavky</vt:lpstr>
      <vt:lpstr>Dotácie z rozpočtu obce</vt:lpstr>
      <vt:lpstr>príjmy!Názvy_tlače</vt:lpstr>
      <vt:lpstr>vydavky!Názvy_tlače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Porubska</cp:lastModifiedBy>
  <cp:revision>0</cp:revision>
  <cp:lastPrinted>2021-11-19T07:15:01Z</cp:lastPrinted>
  <dcterms:created xsi:type="dcterms:W3CDTF">1601-01-01T00:00:00Z</dcterms:created>
  <dcterms:modified xsi:type="dcterms:W3CDTF">2021-11-19T09:57:53Z</dcterms:modified>
</cp:coreProperties>
</file>